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Výsledky Duše 2010" sheetId="1" r:id="rId1"/>
  </sheets>
  <definedNames/>
  <calcPr fullCalcOnLoad="1"/>
</workbook>
</file>

<file path=xl/sharedStrings.xml><?xml version="1.0" encoding="utf-8"?>
<sst xmlns="http://schemas.openxmlformats.org/spreadsheetml/2006/main" count="308" uniqueCount="277">
  <si>
    <t>pořadí</t>
  </si>
  <si>
    <t>Start</t>
  </si>
  <si>
    <t>Cíl</t>
  </si>
  <si>
    <t>Čas na trati</t>
  </si>
  <si>
    <t>Počet kontrol</t>
  </si>
  <si>
    <t>Body za kontroly</t>
  </si>
  <si>
    <t>Čas přes limit</t>
  </si>
  <si>
    <t>Celkem bodů</t>
  </si>
  <si>
    <t>Limit</t>
  </si>
  <si>
    <t>Celé minuty přes</t>
  </si>
  <si>
    <t>číslo dvojice</t>
  </si>
  <si>
    <t>DH01</t>
  </si>
  <si>
    <t>HH01</t>
  </si>
  <si>
    <t>DD01</t>
  </si>
  <si>
    <t>Přes limit zaokr.</t>
  </si>
  <si>
    <t>Penalizace</t>
  </si>
  <si>
    <t>Umístění</t>
  </si>
  <si>
    <t>Anna Batulková</t>
  </si>
  <si>
    <t xml:space="preserve">Jana Pospíšilová </t>
  </si>
  <si>
    <t>Looserky</t>
  </si>
  <si>
    <t>Hana Hačecká</t>
  </si>
  <si>
    <t>Jana Chmátalová</t>
  </si>
  <si>
    <t>Matky</t>
  </si>
  <si>
    <t>Veronika Sýkorová</t>
  </si>
  <si>
    <t>Jaroslav Sýkora</t>
  </si>
  <si>
    <t>Kladenská střela</t>
  </si>
  <si>
    <t>Jana Klablenová</t>
  </si>
  <si>
    <t>Martin Klablena</t>
  </si>
  <si>
    <t>Čivava Team</t>
  </si>
  <si>
    <t>David Vít</t>
  </si>
  <si>
    <t>Markéta Vítová</t>
  </si>
  <si>
    <t>shellma a pakůň</t>
  </si>
  <si>
    <t>Gabriela Krejsova</t>
  </si>
  <si>
    <t>Josef Krejsa</t>
  </si>
  <si>
    <t>FIN Team</t>
  </si>
  <si>
    <t>Vojta Šprongl</t>
  </si>
  <si>
    <t>Zuzana Kaftanová</t>
  </si>
  <si>
    <t>Jiří Bohuněk</t>
  </si>
  <si>
    <t>Kolisti</t>
  </si>
  <si>
    <t>KOnick</t>
  </si>
  <si>
    <t>Áňa</t>
  </si>
  <si>
    <t>BJ Kakosy</t>
  </si>
  <si>
    <t>Iva Bezděková</t>
  </si>
  <si>
    <t>Michal Pelikán</t>
  </si>
  <si>
    <t>Slintavka a kulhavka</t>
  </si>
  <si>
    <t>Jakub Blaťák</t>
  </si>
  <si>
    <t>Radka Chloupková</t>
  </si>
  <si>
    <t>RaK</t>
  </si>
  <si>
    <t>Honza Fiala</t>
  </si>
  <si>
    <t>Verka Kyselova</t>
  </si>
  <si>
    <t>SUPici</t>
  </si>
  <si>
    <t>Denisa Najmanova</t>
  </si>
  <si>
    <t>Lubos Paulus</t>
  </si>
  <si>
    <t>Drateny draci</t>
  </si>
  <si>
    <t>Stáňa Nechvílová</t>
  </si>
  <si>
    <t>Pepa Horáček</t>
  </si>
  <si>
    <t>Štika &amp; Drak</t>
  </si>
  <si>
    <t>Mirka Reitermanová</t>
  </si>
  <si>
    <t>Leoš Reiterman</t>
  </si>
  <si>
    <t>Los Perdidos</t>
  </si>
  <si>
    <t>Martina Vorlová</t>
  </si>
  <si>
    <t>Josef Vorel</t>
  </si>
  <si>
    <t>Ramala</t>
  </si>
  <si>
    <t>Lenka Vyšínová</t>
  </si>
  <si>
    <t>Láďa Šplíchal</t>
  </si>
  <si>
    <t>Rolníci</t>
  </si>
  <si>
    <t>Šárka Vejvodová</t>
  </si>
  <si>
    <t>Milan Černý</t>
  </si>
  <si>
    <t>Ski &amp; Bike Centrum Radotín</t>
  </si>
  <si>
    <t>Věra Benešová</t>
  </si>
  <si>
    <t>Luboš Král</t>
  </si>
  <si>
    <t>Cíl lihovar Petrov</t>
  </si>
  <si>
    <t>Rony M.Barták</t>
  </si>
  <si>
    <t>Radka Severová</t>
  </si>
  <si>
    <t>Krvavý záda</t>
  </si>
  <si>
    <t>Janice</t>
  </si>
  <si>
    <t>Vankista</t>
  </si>
  <si>
    <t>Bezhlavě, ale tupě</t>
  </si>
  <si>
    <t>Lukáš Novák</t>
  </si>
  <si>
    <t>Hana Marková</t>
  </si>
  <si>
    <t>AC SAKÉ KATEŘINKY</t>
  </si>
  <si>
    <t>Eva Jedličková</t>
  </si>
  <si>
    <t>Petr Bloudek</t>
  </si>
  <si>
    <t>SCAR</t>
  </si>
  <si>
    <t>Tereza Páclová</t>
  </si>
  <si>
    <t>Vladimír Pokorný</t>
  </si>
  <si>
    <t>Koně Vraný</t>
  </si>
  <si>
    <t>Roman Hron</t>
  </si>
  <si>
    <t>Petr Kozák</t>
  </si>
  <si>
    <t>A 32</t>
  </si>
  <si>
    <t>Jeník Kašpar</t>
  </si>
  <si>
    <t>HC4 Racing Team</t>
  </si>
  <si>
    <t>Jaroslav Malec</t>
  </si>
  <si>
    <t>Oldřich Malec</t>
  </si>
  <si>
    <t>Malčáci</t>
  </si>
  <si>
    <t>Míra Janáček</t>
  </si>
  <si>
    <t>Kolotoulkari</t>
  </si>
  <si>
    <t>Michal Volf</t>
  </si>
  <si>
    <t>Lukáš Abrham</t>
  </si>
  <si>
    <t>FklidU</t>
  </si>
  <si>
    <t>Janovič Ondřej</t>
  </si>
  <si>
    <t>Najmon Tomáš</t>
  </si>
  <si>
    <t>Mariášníci</t>
  </si>
  <si>
    <t>Jan Obuškevič</t>
  </si>
  <si>
    <t>Antonín Rektor</t>
  </si>
  <si>
    <t>DeadPoint</t>
  </si>
  <si>
    <t>Ondřej Kukla</t>
  </si>
  <si>
    <t>Ondřej Vevera</t>
  </si>
  <si>
    <t>CykloVendelini</t>
  </si>
  <si>
    <t>Jan Krause</t>
  </si>
  <si>
    <t xml:space="preserve">Jaroslav Čermák </t>
  </si>
  <si>
    <t xml:space="preserve">Subterráneo </t>
  </si>
  <si>
    <t>Martin Vokáč</t>
  </si>
  <si>
    <t>Radomír Novák</t>
  </si>
  <si>
    <t>BCB Babice</t>
  </si>
  <si>
    <t>Luboš Jíra</t>
  </si>
  <si>
    <t>Tomáš Jíra</t>
  </si>
  <si>
    <t>ROJIR</t>
  </si>
  <si>
    <t>Jan Sochor</t>
  </si>
  <si>
    <t>Jiří Šafek</t>
  </si>
  <si>
    <t>SBK1</t>
  </si>
  <si>
    <t>Petr Bárta</t>
  </si>
  <si>
    <t>Jiří Tichý Pavouck</t>
  </si>
  <si>
    <t>Hájovna</t>
  </si>
  <si>
    <t>Báša</t>
  </si>
  <si>
    <t>Franta</t>
  </si>
  <si>
    <t>Nejtěžší (pokud nejede Rony)</t>
  </si>
  <si>
    <t>Jan Kovařík</t>
  </si>
  <si>
    <t>Luboš Prošek</t>
  </si>
  <si>
    <t>SCORPIO BEROUN</t>
  </si>
  <si>
    <t>Honza Hejna</t>
  </si>
  <si>
    <t>Jirka Hejna</t>
  </si>
  <si>
    <t>Květničtí démoni</t>
  </si>
  <si>
    <t>Karel Muzika</t>
  </si>
  <si>
    <t>Josef Muzika</t>
  </si>
  <si>
    <t>Matrix Raiders</t>
  </si>
  <si>
    <t>Ondřej Landkammer</t>
  </si>
  <si>
    <t>Tomáš Zikmund</t>
  </si>
  <si>
    <t>CYKLOBULF HROBCE</t>
  </si>
  <si>
    <t>Kamenáč</t>
  </si>
  <si>
    <t>Vorel</t>
  </si>
  <si>
    <t>Tak jsem dopad</t>
  </si>
  <si>
    <t>Libor Novák jr.</t>
  </si>
  <si>
    <t>Libor Novák</t>
  </si>
  <si>
    <t>Odpadky</t>
  </si>
  <si>
    <t>Jirka Šindelář</t>
  </si>
  <si>
    <t>Ondra Šindelář</t>
  </si>
  <si>
    <t>Paměťový defekt</t>
  </si>
  <si>
    <t>DD03</t>
  </si>
  <si>
    <t>DH03</t>
  </si>
  <si>
    <t>DH04</t>
  </si>
  <si>
    <t>DH05</t>
  </si>
  <si>
    <t>DH08</t>
  </si>
  <si>
    <t>DH11</t>
  </si>
  <si>
    <t>DH12</t>
  </si>
  <si>
    <t>DH13</t>
  </si>
  <si>
    <t>DH14</t>
  </si>
  <si>
    <t>DH15</t>
  </si>
  <si>
    <t>DH16</t>
  </si>
  <si>
    <t>DH17</t>
  </si>
  <si>
    <t>DH18</t>
  </si>
  <si>
    <t>DH19</t>
  </si>
  <si>
    <t>DH20</t>
  </si>
  <si>
    <t>DH21</t>
  </si>
  <si>
    <t>DH22</t>
  </si>
  <si>
    <t>DH24</t>
  </si>
  <si>
    <t>DH25</t>
  </si>
  <si>
    <t>DH26</t>
  </si>
  <si>
    <t>DH27</t>
  </si>
  <si>
    <t>HH02</t>
  </si>
  <si>
    <t>HH03</t>
  </si>
  <si>
    <t>HH04</t>
  </si>
  <si>
    <t>HH05</t>
  </si>
  <si>
    <t>HH06</t>
  </si>
  <si>
    <t>HH08</t>
  </si>
  <si>
    <t>HH09</t>
  </si>
  <si>
    <t>HH10</t>
  </si>
  <si>
    <t>HH11</t>
  </si>
  <si>
    <t>HH14</t>
  </si>
  <si>
    <t>HH15</t>
  </si>
  <si>
    <t>HH16</t>
  </si>
  <si>
    <t>HH17</t>
  </si>
  <si>
    <t>HH18</t>
  </si>
  <si>
    <t>HH19</t>
  </si>
  <si>
    <t>HH20</t>
  </si>
  <si>
    <t>HH21</t>
  </si>
  <si>
    <t>HH22</t>
  </si>
  <si>
    <t>HH23</t>
  </si>
  <si>
    <t>HH25</t>
  </si>
  <si>
    <t>DH28</t>
  </si>
  <si>
    <t>Michal Štýs</t>
  </si>
  <si>
    <t>Lucie Mileová</t>
  </si>
  <si>
    <t>Vyvalíni</t>
  </si>
  <si>
    <t>DH29</t>
  </si>
  <si>
    <t>Jitka Košíková</t>
  </si>
  <si>
    <t>Marián Bartoš</t>
  </si>
  <si>
    <t>Lorenzo von Matterhorn</t>
  </si>
  <si>
    <t>HH26</t>
  </si>
  <si>
    <t>Marek Mysliveček</t>
  </si>
  <si>
    <t>Pavel Matoušek</t>
  </si>
  <si>
    <t>Dělníci cysklistiky</t>
  </si>
  <si>
    <t>HH27</t>
  </si>
  <si>
    <t>Petr Dvořák</t>
  </si>
  <si>
    <t>EPO - Děravá guma</t>
  </si>
  <si>
    <t>DH30</t>
  </si>
  <si>
    <t>Honza Hašek</t>
  </si>
  <si>
    <t>Jitka Slabá</t>
  </si>
  <si>
    <t>CykloHelios</t>
  </si>
  <si>
    <t>HH28</t>
  </si>
  <si>
    <t>David Krause</t>
  </si>
  <si>
    <t>Jakub Vít</t>
  </si>
  <si>
    <t>cykLOSERvispetr</t>
  </si>
  <si>
    <t>Aleš Doucha</t>
  </si>
  <si>
    <t>Miroslav Jelínek</t>
  </si>
  <si>
    <t>X.0 vs XT</t>
  </si>
  <si>
    <t>Ivana Pajerová</t>
  </si>
  <si>
    <t>Štěpán Merenus</t>
  </si>
  <si>
    <t>ŠMIP</t>
  </si>
  <si>
    <t>Pavel Zvířák Krbec</t>
  </si>
  <si>
    <t>Dušan Novotný</t>
  </si>
  <si>
    <t>Kafky</t>
  </si>
  <si>
    <t>Eva Ouředníková</t>
  </si>
  <si>
    <t>Petr Udatný</t>
  </si>
  <si>
    <t>Snail Wheels</t>
  </si>
  <si>
    <t>DH31</t>
  </si>
  <si>
    <t>DH32</t>
  </si>
  <si>
    <t>HH29</t>
  </si>
  <si>
    <t>HH30</t>
  </si>
  <si>
    <t>Josef Mrdka</t>
  </si>
  <si>
    <t>DH33</t>
  </si>
  <si>
    <t>DH34</t>
  </si>
  <si>
    <t>DD04</t>
  </si>
  <si>
    <t>Martina Štursová</t>
  </si>
  <si>
    <t>Karin Camenish</t>
  </si>
  <si>
    <t>Rosi</t>
  </si>
  <si>
    <t>Květa Šofferová</t>
  </si>
  <si>
    <t>Vladislav Šoffer</t>
  </si>
  <si>
    <t>Gastrobajker</t>
  </si>
  <si>
    <t>Lucka Slavíková</t>
  </si>
  <si>
    <t>Kuba Kysela</t>
  </si>
  <si>
    <t>TakRychle!!</t>
  </si>
  <si>
    <t>Radek Šimek</t>
  </si>
  <si>
    <t>HH31</t>
  </si>
  <si>
    <t>HH32</t>
  </si>
  <si>
    <t>HH33</t>
  </si>
  <si>
    <t>HH34</t>
  </si>
  <si>
    <t>HH35</t>
  </si>
  <si>
    <t>HH36</t>
  </si>
  <si>
    <t>HH37</t>
  </si>
  <si>
    <t>HH38</t>
  </si>
  <si>
    <t>Přemysl Hošek</t>
  </si>
  <si>
    <t>Roman Spudil</t>
  </si>
  <si>
    <t>SP Kolo</t>
  </si>
  <si>
    <t>Petr Polanský</t>
  </si>
  <si>
    <t>Radim Skála</t>
  </si>
  <si>
    <t>Sokol Veltěž</t>
  </si>
  <si>
    <t>Vladimír Němec</t>
  </si>
  <si>
    <t>Stanislav Nosál</t>
  </si>
  <si>
    <t>Dědinové</t>
  </si>
  <si>
    <t>Vojtěch Miller</t>
  </si>
  <si>
    <t>Jakub Dobiáš</t>
  </si>
  <si>
    <t>Mrtvá ryba</t>
  </si>
  <si>
    <t>Hynek Urban</t>
  </si>
  <si>
    <t>Honza Kabát</t>
  </si>
  <si>
    <t>SZRSAVSD</t>
  </si>
  <si>
    <t>Honza Mejdr</t>
  </si>
  <si>
    <t>Bloudící s opicí</t>
  </si>
  <si>
    <t>Tomáš Karas</t>
  </si>
  <si>
    <t>Petr Hanzlík</t>
  </si>
  <si>
    <t>Rock Café Praha</t>
  </si>
  <si>
    <t>Václav Šňupárek</t>
  </si>
  <si>
    <t>Píchlá guma</t>
  </si>
  <si>
    <t>Ondřej Šňupárek</t>
  </si>
  <si>
    <t>Štěpán Vidmer</t>
  </si>
  <si>
    <t>kategorie HH</t>
  </si>
  <si>
    <t>kategorie DH</t>
  </si>
  <si>
    <t>kategorie DD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</si>
</sst>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[h]:mm:ss;@"/>
    <numFmt numFmtId="166" formatCode="h:mm:ss;@"/>
    <numFmt numFmtId="167" formatCode="[$-F400]h:mm:ss\ AM/PM"/>
    <numFmt numFmtId="168" formatCode="mm:ss.0;@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 horizontal="center"/>
    </xf>
    <xf numFmtId="21" fontId="0" fillId="3" borderId="0" xfId="0" applyNumberForma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3" borderId="0" xfId="0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8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166" fontId="0" fillId="0" borderId="7" xfId="0" applyNumberFormat="1" applyBorder="1" applyAlignment="1">
      <alignment horizontal="center"/>
    </xf>
    <xf numFmtId="21" fontId="0" fillId="3" borderId="7" xfId="0" applyNumberFormat="1" applyFill="1" applyBorder="1" applyAlignment="1">
      <alignment horizontal="right"/>
    </xf>
    <xf numFmtId="166" fontId="0" fillId="0" borderId="7" xfId="0" applyNumberFormat="1" applyFont="1" applyBorder="1" applyAlignment="1">
      <alignment horizontal="right"/>
    </xf>
    <xf numFmtId="0" fontId="0" fillId="3" borderId="7" xfId="0" applyFill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66" fontId="0" fillId="0" borderId="7" xfId="0" applyNumberFormat="1" applyBorder="1" applyAlignment="1">
      <alignment horizontal="right"/>
    </xf>
    <xf numFmtId="167" fontId="0" fillId="0" borderId="7" xfId="0" applyNumberFormat="1" applyBorder="1" applyAlignment="1">
      <alignment horizontal="right"/>
    </xf>
    <xf numFmtId="168" fontId="0" fillId="0" borderId="7" xfId="0" applyNumberFormat="1" applyBorder="1" applyAlignment="1">
      <alignment/>
    </xf>
    <xf numFmtId="1" fontId="0" fillId="0" borderId="7" xfId="0" applyNumberFormat="1" applyBorder="1" applyAlignment="1">
      <alignment/>
    </xf>
    <xf numFmtId="0" fontId="1" fillId="0" borderId="7" xfId="0" applyFont="1" applyBorder="1" applyAlignment="1">
      <alignment horizontal="center"/>
    </xf>
    <xf numFmtId="166" fontId="1" fillId="0" borderId="7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1"/>
  <sheetViews>
    <sheetView tabSelected="1" workbookViewId="0" topLeftCell="A1">
      <selection activeCell="R39" sqref="R39:R66"/>
    </sheetView>
  </sheetViews>
  <sheetFormatPr defaultColWidth="9.140625" defaultRowHeight="12.75"/>
  <cols>
    <col min="1" max="1" width="6.8515625" style="0" bestFit="1" customWidth="1"/>
    <col min="2" max="2" width="7.57421875" style="0" bestFit="1" customWidth="1"/>
    <col min="3" max="3" width="18.00390625" style="0" bestFit="1" customWidth="1"/>
    <col min="4" max="4" width="16.00390625" style="0" bestFit="1" customWidth="1"/>
    <col min="5" max="5" width="25.8515625" style="0" bestFit="1" customWidth="1"/>
    <col min="6" max="7" width="8.140625" style="0" bestFit="1" customWidth="1"/>
    <col min="8" max="8" width="7.140625" style="5" bestFit="1" customWidth="1"/>
    <col min="9" max="9" width="7.28125" style="0" bestFit="1" customWidth="1"/>
    <col min="10" max="10" width="8.28125" style="1" bestFit="1" customWidth="1"/>
    <col min="11" max="13" width="7.140625" style="0" bestFit="1" customWidth="1"/>
    <col min="14" max="14" width="7.57421875" style="1" customWidth="1"/>
    <col min="15" max="15" width="7.8515625" style="1" bestFit="1" customWidth="1"/>
    <col min="16" max="16" width="6.140625" style="1" bestFit="1" customWidth="1"/>
    <col min="17" max="17" width="7.8515625" style="0" customWidth="1"/>
    <col min="18" max="18" width="8.8515625" style="0" bestFit="1" customWidth="1"/>
  </cols>
  <sheetData>
    <row r="1" ht="13.5" thickBot="1"/>
    <row r="2" spans="1:18" s="2" customFormat="1" ht="44.25" customHeight="1" thickBot="1">
      <c r="A2" s="7" t="s">
        <v>0</v>
      </c>
      <c r="B2" s="3" t="s">
        <v>10</v>
      </c>
      <c r="C2" s="40" t="s">
        <v>274</v>
      </c>
      <c r="D2" s="41"/>
      <c r="E2" s="42"/>
      <c r="F2" s="3" t="s">
        <v>1</v>
      </c>
      <c r="G2" s="3" t="s">
        <v>2</v>
      </c>
      <c r="H2" s="3" t="s">
        <v>3</v>
      </c>
      <c r="I2" s="3" t="s">
        <v>4</v>
      </c>
      <c r="J2" s="4" t="s">
        <v>5</v>
      </c>
      <c r="K2" s="3" t="s">
        <v>8</v>
      </c>
      <c r="L2" s="3" t="s">
        <v>6</v>
      </c>
      <c r="M2" s="3" t="s">
        <v>14</v>
      </c>
      <c r="N2" s="3" t="s">
        <v>9</v>
      </c>
      <c r="O2" s="4" t="s">
        <v>15</v>
      </c>
      <c r="P2" s="4" t="s">
        <v>7</v>
      </c>
      <c r="Q2" s="4" t="s">
        <v>3</v>
      </c>
      <c r="R2" s="8" t="s">
        <v>16</v>
      </c>
    </row>
    <row r="3" spans="1:18" ht="12.75">
      <c r="A3" s="9">
        <v>1</v>
      </c>
      <c r="B3" s="38" t="s">
        <v>242</v>
      </c>
      <c r="C3" s="11" t="s">
        <v>250</v>
      </c>
      <c r="D3" s="11" t="s">
        <v>251</v>
      </c>
      <c r="E3" s="11" t="s">
        <v>252</v>
      </c>
      <c r="F3" s="12">
        <v>0.5625</v>
      </c>
      <c r="G3" s="13">
        <v>0.7762268518518519</v>
      </c>
      <c r="H3" s="14">
        <f aca="true" t="shared" si="0" ref="H3:H8">SUM(G3-F3)</f>
        <v>0.21372685185185192</v>
      </c>
      <c r="I3" s="15">
        <v>23</v>
      </c>
      <c r="J3" s="16">
        <f aca="true" t="shared" si="1" ref="J3:J36">SUM(I3*5)</f>
        <v>115</v>
      </c>
      <c r="K3" s="17">
        <v>0.208333333333333</v>
      </c>
      <c r="L3" s="18">
        <f aca="true" t="shared" si="2" ref="L3:L8">IF(H3&lt;=K3,0,IF(H3&gt;K3,H3-K3))</f>
        <v>0.005393518518518908</v>
      </c>
      <c r="M3" s="19">
        <f aca="true" t="shared" si="3" ref="M3:M36">CEILING(L3,1/1440)</f>
        <v>0.005555555555555556</v>
      </c>
      <c r="N3" s="20">
        <f aca="true" t="shared" si="4" ref="N3:N36">MINUTE(M3)+60*HOUR(M3)</f>
        <v>8</v>
      </c>
      <c r="O3" s="21">
        <f aca="true" t="shared" si="5" ref="O3:O36">IF(N3&lt;=0,0,IF(N3&lt;10,N3,IF(N3&lt;61,10+2*(N3-10),IF(N3&gt;=61,"neklasifikováno"))))</f>
        <v>8</v>
      </c>
      <c r="P3" s="16">
        <f aca="true" t="shared" si="6" ref="P3:P8">IF(O3="neklasifikováno","neklasifikováno",SUM(J3-O3))</f>
        <v>107</v>
      </c>
      <c r="Q3" s="22">
        <f aca="true" t="shared" si="7" ref="Q3:Q8">SUM(G3-F3)</f>
        <v>0.21372685185185192</v>
      </c>
      <c r="R3" s="23">
        <v>1</v>
      </c>
    </row>
    <row r="4" spans="1:18" ht="12.75">
      <c r="A4" s="9">
        <v>2</v>
      </c>
      <c r="B4" s="38" t="s">
        <v>171</v>
      </c>
      <c r="C4" s="11" t="s">
        <v>273</v>
      </c>
      <c r="D4" s="11" t="s">
        <v>95</v>
      </c>
      <c r="E4" s="11" t="s">
        <v>96</v>
      </c>
      <c r="F4" s="12">
        <v>0.5625</v>
      </c>
      <c r="G4" s="13">
        <v>0.7730092592592593</v>
      </c>
      <c r="H4" s="14">
        <f t="shared" si="0"/>
        <v>0.21050925925925934</v>
      </c>
      <c r="I4" s="15">
        <v>22</v>
      </c>
      <c r="J4" s="16">
        <f t="shared" si="1"/>
        <v>110</v>
      </c>
      <c r="K4" s="17">
        <v>0.208333333333333</v>
      </c>
      <c r="L4" s="18">
        <f t="shared" si="2"/>
        <v>0.002175925925926331</v>
      </c>
      <c r="M4" s="19">
        <f t="shared" si="3"/>
        <v>0.002777777777777778</v>
      </c>
      <c r="N4" s="20">
        <f t="shared" si="4"/>
        <v>4</v>
      </c>
      <c r="O4" s="21">
        <f t="shared" si="5"/>
        <v>4</v>
      </c>
      <c r="P4" s="16">
        <f t="shared" si="6"/>
        <v>106</v>
      </c>
      <c r="Q4" s="22">
        <f t="shared" si="7"/>
        <v>0.21050925925925934</v>
      </c>
      <c r="R4" s="23">
        <v>2</v>
      </c>
    </row>
    <row r="5" spans="1:18" ht="12.75">
      <c r="A5" s="9">
        <v>3</v>
      </c>
      <c r="B5" s="38" t="s">
        <v>183</v>
      </c>
      <c r="C5" s="11" t="s">
        <v>130</v>
      </c>
      <c r="D5" s="11" t="s">
        <v>131</v>
      </c>
      <c r="E5" s="11" t="s">
        <v>132</v>
      </c>
      <c r="F5" s="12">
        <v>0.5625</v>
      </c>
      <c r="G5" s="13">
        <v>0.7685069444444445</v>
      </c>
      <c r="H5" s="14">
        <f t="shared" si="0"/>
        <v>0.20600694444444445</v>
      </c>
      <c r="I5" s="15">
        <v>21</v>
      </c>
      <c r="J5" s="16">
        <f t="shared" si="1"/>
        <v>105</v>
      </c>
      <c r="K5" s="17">
        <v>0.208333333333333</v>
      </c>
      <c r="L5" s="18">
        <f t="shared" si="2"/>
        <v>0</v>
      </c>
      <c r="M5" s="19">
        <f t="shared" si="3"/>
        <v>0</v>
      </c>
      <c r="N5" s="20">
        <f t="shared" si="4"/>
        <v>0</v>
      </c>
      <c r="O5" s="21">
        <f t="shared" si="5"/>
        <v>0</v>
      </c>
      <c r="P5" s="16">
        <f t="shared" si="6"/>
        <v>105</v>
      </c>
      <c r="Q5" s="22">
        <f t="shared" si="7"/>
        <v>0.20600694444444445</v>
      </c>
      <c r="R5" s="23">
        <v>3</v>
      </c>
    </row>
    <row r="6" spans="1:18" ht="12.75">
      <c r="A6" s="9">
        <v>4</v>
      </c>
      <c r="B6" s="38" t="s">
        <v>174</v>
      </c>
      <c r="C6" s="11" t="s">
        <v>103</v>
      </c>
      <c r="D6" s="11" t="s">
        <v>104</v>
      </c>
      <c r="E6" s="11" t="s">
        <v>105</v>
      </c>
      <c r="F6" s="12">
        <v>0.5625</v>
      </c>
      <c r="G6" s="13">
        <v>0.7694444444444444</v>
      </c>
      <c r="H6" s="14">
        <f t="shared" si="0"/>
        <v>0.20694444444444438</v>
      </c>
      <c r="I6" s="15">
        <v>21</v>
      </c>
      <c r="J6" s="16">
        <f t="shared" si="1"/>
        <v>105</v>
      </c>
      <c r="K6" s="17">
        <v>0.208333333333333</v>
      </c>
      <c r="L6" s="18">
        <f t="shared" si="2"/>
        <v>0</v>
      </c>
      <c r="M6" s="19">
        <f t="shared" si="3"/>
        <v>0</v>
      </c>
      <c r="N6" s="20">
        <f t="shared" si="4"/>
        <v>0</v>
      </c>
      <c r="O6" s="21">
        <f t="shared" si="5"/>
        <v>0</v>
      </c>
      <c r="P6" s="16">
        <f t="shared" si="6"/>
        <v>105</v>
      </c>
      <c r="Q6" s="22">
        <f t="shared" si="7"/>
        <v>0.20694444444444438</v>
      </c>
      <c r="R6" s="23">
        <v>4</v>
      </c>
    </row>
    <row r="7" spans="1:18" ht="12.75">
      <c r="A7" s="9">
        <v>5</v>
      </c>
      <c r="B7" s="38" t="s">
        <v>208</v>
      </c>
      <c r="C7" s="11" t="s">
        <v>209</v>
      </c>
      <c r="D7" s="11" t="s">
        <v>210</v>
      </c>
      <c r="E7" s="11" t="s">
        <v>211</v>
      </c>
      <c r="F7" s="12">
        <v>0.5625</v>
      </c>
      <c r="G7" s="13">
        <v>0.7641319444444444</v>
      </c>
      <c r="H7" s="14">
        <f t="shared" si="0"/>
        <v>0.20163194444444443</v>
      </c>
      <c r="I7" s="15">
        <v>20</v>
      </c>
      <c r="J7" s="16">
        <f t="shared" si="1"/>
        <v>100</v>
      </c>
      <c r="K7" s="17">
        <v>0.208333333333333</v>
      </c>
      <c r="L7" s="18">
        <f t="shared" si="2"/>
        <v>0</v>
      </c>
      <c r="M7" s="19">
        <f t="shared" si="3"/>
        <v>0</v>
      </c>
      <c r="N7" s="20">
        <f t="shared" si="4"/>
        <v>0</v>
      </c>
      <c r="O7" s="21">
        <f t="shared" si="5"/>
        <v>0</v>
      </c>
      <c r="P7" s="16">
        <f t="shared" si="6"/>
        <v>100</v>
      </c>
      <c r="Q7" s="22">
        <f t="shared" si="7"/>
        <v>0.20163194444444443</v>
      </c>
      <c r="R7" s="23">
        <v>5</v>
      </c>
    </row>
    <row r="8" spans="1:18" ht="12.75">
      <c r="A8" s="9">
        <v>6</v>
      </c>
      <c r="B8" s="38" t="s">
        <v>186</v>
      </c>
      <c r="C8" s="11" t="s">
        <v>139</v>
      </c>
      <c r="D8" s="11" t="s">
        <v>140</v>
      </c>
      <c r="E8" s="11" t="s">
        <v>141</v>
      </c>
      <c r="F8" s="12">
        <v>0.5625</v>
      </c>
      <c r="G8" s="13">
        <v>0.7734606481481481</v>
      </c>
      <c r="H8" s="14">
        <f t="shared" si="0"/>
        <v>0.21096064814814808</v>
      </c>
      <c r="I8" s="15">
        <v>20</v>
      </c>
      <c r="J8" s="16">
        <f t="shared" si="1"/>
        <v>100</v>
      </c>
      <c r="K8" s="17">
        <v>0.208333333333333</v>
      </c>
      <c r="L8" s="18">
        <f t="shared" si="2"/>
        <v>0.0026273148148150682</v>
      </c>
      <c r="M8" s="19">
        <f t="shared" si="3"/>
        <v>0.002777777777777778</v>
      </c>
      <c r="N8" s="20">
        <f t="shared" si="4"/>
        <v>4</v>
      </c>
      <c r="O8" s="21">
        <f t="shared" si="5"/>
        <v>4</v>
      </c>
      <c r="P8" s="16">
        <f t="shared" si="6"/>
        <v>96</v>
      </c>
      <c r="Q8" s="22">
        <f t="shared" si="7"/>
        <v>0.21096064814814808</v>
      </c>
      <c r="R8" s="23">
        <v>6</v>
      </c>
    </row>
    <row r="9" spans="1:18" ht="12.75">
      <c r="A9" s="9">
        <v>7</v>
      </c>
      <c r="B9" s="38" t="s">
        <v>187</v>
      </c>
      <c r="C9" s="11" t="s">
        <v>142</v>
      </c>
      <c r="D9" s="11" t="s">
        <v>143</v>
      </c>
      <c r="E9" s="11" t="s">
        <v>144</v>
      </c>
      <c r="F9" s="12">
        <v>0.5625</v>
      </c>
      <c r="G9" s="13">
        <v>0.7623842592592592</v>
      </c>
      <c r="H9" s="14">
        <f aca="true" t="shared" si="8" ref="H9:H36">SUM(G9-F9)</f>
        <v>0.19988425925925923</v>
      </c>
      <c r="I9" s="15">
        <v>19</v>
      </c>
      <c r="J9" s="16">
        <f t="shared" si="1"/>
        <v>95</v>
      </c>
      <c r="K9" s="17">
        <v>0.208333333333333</v>
      </c>
      <c r="L9" s="18">
        <f aca="true" t="shared" si="9" ref="L9:L36">IF(H9&lt;=K9,0,IF(H9&gt;K9,H9-K9))</f>
        <v>0</v>
      </c>
      <c r="M9" s="19">
        <f t="shared" si="3"/>
        <v>0</v>
      </c>
      <c r="N9" s="20">
        <f t="shared" si="4"/>
        <v>0</v>
      </c>
      <c r="O9" s="21">
        <f t="shared" si="5"/>
        <v>0</v>
      </c>
      <c r="P9" s="16">
        <f aca="true" t="shared" si="10" ref="P9:P36">IF(O9="neklasifikováno","neklasifikováno",SUM(J9-O9))</f>
        <v>95</v>
      </c>
      <c r="Q9" s="22">
        <f aca="true" t="shared" si="11" ref="Q9:Q36">SUM(G9-F9)</f>
        <v>0.19988425925925923</v>
      </c>
      <c r="R9" s="23">
        <v>7</v>
      </c>
    </row>
    <row r="10" spans="1:18" ht="12.75">
      <c r="A10" s="9">
        <v>8</v>
      </c>
      <c r="B10" s="38" t="s">
        <v>246</v>
      </c>
      <c r="C10" s="11" t="s">
        <v>262</v>
      </c>
      <c r="D10" s="11" t="s">
        <v>263</v>
      </c>
      <c r="E10" s="11" t="s">
        <v>264</v>
      </c>
      <c r="F10" s="12">
        <v>0.5625</v>
      </c>
      <c r="G10" s="13">
        <v>0.7685995370370371</v>
      </c>
      <c r="H10" s="14">
        <f t="shared" si="8"/>
        <v>0.2060995370370371</v>
      </c>
      <c r="I10" s="15">
        <v>19</v>
      </c>
      <c r="J10" s="16">
        <f t="shared" si="1"/>
        <v>95</v>
      </c>
      <c r="K10" s="17">
        <v>0.208333333333333</v>
      </c>
      <c r="L10" s="18">
        <f t="shared" si="9"/>
        <v>0</v>
      </c>
      <c r="M10" s="19">
        <f t="shared" si="3"/>
        <v>0</v>
      </c>
      <c r="N10" s="20">
        <f t="shared" si="4"/>
        <v>0</v>
      </c>
      <c r="O10" s="21">
        <f t="shared" si="5"/>
        <v>0</v>
      </c>
      <c r="P10" s="16">
        <f t="shared" si="10"/>
        <v>95</v>
      </c>
      <c r="Q10" s="22">
        <f t="shared" si="11"/>
        <v>0.2060995370370371</v>
      </c>
      <c r="R10" s="23">
        <v>8</v>
      </c>
    </row>
    <row r="11" spans="1:18" ht="12.75">
      <c r="A11" s="9">
        <v>9</v>
      </c>
      <c r="B11" s="38" t="s">
        <v>12</v>
      </c>
      <c r="C11" s="11" t="s">
        <v>87</v>
      </c>
      <c r="D11" s="11" t="s">
        <v>88</v>
      </c>
      <c r="E11" s="11" t="s">
        <v>89</v>
      </c>
      <c r="F11" s="12">
        <v>0.5625</v>
      </c>
      <c r="G11" s="13">
        <v>0.7687268518518519</v>
      </c>
      <c r="H11" s="14">
        <f t="shared" si="8"/>
        <v>0.20622685185185186</v>
      </c>
      <c r="I11" s="15">
        <v>19</v>
      </c>
      <c r="J11" s="16">
        <f t="shared" si="1"/>
        <v>95</v>
      </c>
      <c r="K11" s="17">
        <v>0.208333333333333</v>
      </c>
      <c r="L11" s="18">
        <f t="shared" si="9"/>
        <v>0</v>
      </c>
      <c r="M11" s="19">
        <f t="shared" si="3"/>
        <v>0</v>
      </c>
      <c r="N11" s="20">
        <f t="shared" si="4"/>
        <v>0</v>
      </c>
      <c r="O11" s="21">
        <f t="shared" si="5"/>
        <v>0</v>
      </c>
      <c r="P11" s="16">
        <f t="shared" si="10"/>
        <v>95</v>
      </c>
      <c r="Q11" s="22">
        <f t="shared" si="11"/>
        <v>0.20622685185185186</v>
      </c>
      <c r="R11" s="23">
        <v>9</v>
      </c>
    </row>
    <row r="12" spans="1:18" ht="12.75">
      <c r="A12" s="9">
        <v>10</v>
      </c>
      <c r="B12" s="38" t="s">
        <v>201</v>
      </c>
      <c r="C12" s="11" t="s">
        <v>202</v>
      </c>
      <c r="D12" s="11" t="s">
        <v>241</v>
      </c>
      <c r="E12" s="11" t="s">
        <v>203</v>
      </c>
      <c r="F12" s="12">
        <v>0.5625</v>
      </c>
      <c r="G12" s="13">
        <v>0.7728125</v>
      </c>
      <c r="H12" s="14">
        <f t="shared" si="8"/>
        <v>0.2103125</v>
      </c>
      <c r="I12" s="15">
        <v>19</v>
      </c>
      <c r="J12" s="16">
        <f t="shared" si="1"/>
        <v>95</v>
      </c>
      <c r="K12" s="17">
        <v>0.208333333333333</v>
      </c>
      <c r="L12" s="18">
        <f t="shared" si="9"/>
        <v>0.001979166666667004</v>
      </c>
      <c r="M12" s="19">
        <f t="shared" si="3"/>
        <v>0.0020833333333333333</v>
      </c>
      <c r="N12" s="20">
        <f t="shared" si="4"/>
        <v>3</v>
      </c>
      <c r="O12" s="21">
        <f t="shared" si="5"/>
        <v>3</v>
      </c>
      <c r="P12" s="16">
        <f t="shared" si="10"/>
        <v>92</v>
      </c>
      <c r="Q12" s="22">
        <f t="shared" si="11"/>
        <v>0.2103125</v>
      </c>
      <c r="R12" s="23">
        <v>10</v>
      </c>
    </row>
    <row r="13" spans="1:18" ht="12.75">
      <c r="A13" s="9">
        <v>11</v>
      </c>
      <c r="B13" s="38" t="s">
        <v>188</v>
      </c>
      <c r="C13" s="11" t="s">
        <v>145</v>
      </c>
      <c r="D13" s="11" t="s">
        <v>146</v>
      </c>
      <c r="E13" s="11" t="s">
        <v>147</v>
      </c>
      <c r="F13" s="12">
        <v>0.5625</v>
      </c>
      <c r="G13" s="13">
        <v>0.7682291666666666</v>
      </c>
      <c r="H13" s="14">
        <f t="shared" si="8"/>
        <v>0.20572916666666663</v>
      </c>
      <c r="I13" s="15">
        <v>18</v>
      </c>
      <c r="J13" s="16">
        <f t="shared" si="1"/>
        <v>90</v>
      </c>
      <c r="K13" s="17">
        <v>0.208333333333333</v>
      </c>
      <c r="L13" s="18">
        <f t="shared" si="9"/>
        <v>0</v>
      </c>
      <c r="M13" s="19">
        <f t="shared" si="3"/>
        <v>0</v>
      </c>
      <c r="N13" s="20">
        <f t="shared" si="4"/>
        <v>0</v>
      </c>
      <c r="O13" s="21">
        <f t="shared" si="5"/>
        <v>0</v>
      </c>
      <c r="P13" s="16">
        <f t="shared" si="10"/>
        <v>90</v>
      </c>
      <c r="Q13" s="22">
        <f t="shared" si="11"/>
        <v>0.20572916666666663</v>
      </c>
      <c r="R13" s="23">
        <v>11</v>
      </c>
    </row>
    <row r="14" spans="1:18" ht="12.75">
      <c r="A14" s="9">
        <v>12</v>
      </c>
      <c r="B14" s="38" t="s">
        <v>197</v>
      </c>
      <c r="C14" s="11" t="s">
        <v>198</v>
      </c>
      <c r="D14" s="11" t="s">
        <v>199</v>
      </c>
      <c r="E14" s="11" t="s">
        <v>200</v>
      </c>
      <c r="F14" s="12">
        <v>0.5625</v>
      </c>
      <c r="G14" s="13">
        <v>0.764363425925926</v>
      </c>
      <c r="H14" s="14">
        <f t="shared" si="8"/>
        <v>0.201863425925926</v>
      </c>
      <c r="I14" s="15">
        <v>17</v>
      </c>
      <c r="J14" s="16">
        <f t="shared" si="1"/>
        <v>85</v>
      </c>
      <c r="K14" s="17">
        <v>0.208333333333333</v>
      </c>
      <c r="L14" s="18">
        <f t="shared" si="9"/>
        <v>0</v>
      </c>
      <c r="M14" s="19">
        <f t="shared" si="3"/>
        <v>0</v>
      </c>
      <c r="N14" s="20">
        <f t="shared" si="4"/>
        <v>0</v>
      </c>
      <c r="O14" s="21">
        <f t="shared" si="5"/>
        <v>0</v>
      </c>
      <c r="P14" s="16">
        <f t="shared" si="10"/>
        <v>85</v>
      </c>
      <c r="Q14" s="22">
        <f t="shared" si="11"/>
        <v>0.201863425925926</v>
      </c>
      <c r="R14" s="23">
        <v>12</v>
      </c>
    </row>
    <row r="15" spans="1:18" ht="12.75">
      <c r="A15" s="9">
        <v>13</v>
      </c>
      <c r="B15" s="38" t="s">
        <v>249</v>
      </c>
      <c r="C15" s="11" t="s">
        <v>270</v>
      </c>
      <c r="D15" s="11" t="s">
        <v>272</v>
      </c>
      <c r="E15" s="11" t="s">
        <v>271</v>
      </c>
      <c r="F15" s="12">
        <v>0.5625</v>
      </c>
      <c r="G15" s="13">
        <v>0.7695601851851852</v>
      </c>
      <c r="H15" s="14">
        <f t="shared" si="8"/>
        <v>0.2070601851851852</v>
      </c>
      <c r="I15" s="15">
        <v>17</v>
      </c>
      <c r="J15" s="16">
        <f t="shared" si="1"/>
        <v>85</v>
      </c>
      <c r="K15" s="17">
        <v>0.208333333333333</v>
      </c>
      <c r="L15" s="18">
        <f t="shared" si="9"/>
        <v>0</v>
      </c>
      <c r="M15" s="19">
        <f t="shared" si="3"/>
        <v>0</v>
      </c>
      <c r="N15" s="20">
        <f t="shared" si="4"/>
        <v>0</v>
      </c>
      <c r="O15" s="21">
        <f t="shared" si="5"/>
        <v>0</v>
      </c>
      <c r="P15" s="16">
        <f t="shared" si="10"/>
        <v>85</v>
      </c>
      <c r="Q15" s="22">
        <f t="shared" si="11"/>
        <v>0.2070601851851852</v>
      </c>
      <c r="R15" s="23">
        <v>13</v>
      </c>
    </row>
    <row r="16" spans="1:18" ht="12.75">
      <c r="A16" s="9">
        <v>14</v>
      </c>
      <c r="B16" s="38" t="s">
        <v>185</v>
      </c>
      <c r="C16" s="11" t="s">
        <v>136</v>
      </c>
      <c r="D16" s="11" t="s">
        <v>137</v>
      </c>
      <c r="E16" s="11" t="s">
        <v>138</v>
      </c>
      <c r="F16" s="12">
        <v>0.5625</v>
      </c>
      <c r="G16" s="13">
        <v>0.7775347222222222</v>
      </c>
      <c r="H16" s="14">
        <f t="shared" si="8"/>
        <v>0.2150347222222222</v>
      </c>
      <c r="I16" s="15">
        <v>19</v>
      </c>
      <c r="J16" s="16">
        <f t="shared" si="1"/>
        <v>95</v>
      </c>
      <c r="K16" s="17">
        <v>0.208333333333333</v>
      </c>
      <c r="L16" s="18">
        <f t="shared" si="9"/>
        <v>0.006701388888889187</v>
      </c>
      <c r="M16" s="19">
        <f t="shared" si="3"/>
        <v>0.006944444444444445</v>
      </c>
      <c r="N16" s="20">
        <f t="shared" si="4"/>
        <v>10</v>
      </c>
      <c r="O16" s="21">
        <f t="shared" si="5"/>
        <v>10</v>
      </c>
      <c r="P16" s="16">
        <f t="shared" si="10"/>
        <v>85</v>
      </c>
      <c r="Q16" s="22">
        <f t="shared" si="11"/>
        <v>0.2150347222222222</v>
      </c>
      <c r="R16" s="23">
        <v>14</v>
      </c>
    </row>
    <row r="17" spans="1:18" ht="12.75">
      <c r="A17" s="9">
        <v>15</v>
      </c>
      <c r="B17" s="38" t="s">
        <v>247</v>
      </c>
      <c r="C17" s="11" t="s">
        <v>35</v>
      </c>
      <c r="D17" s="11" t="s">
        <v>265</v>
      </c>
      <c r="E17" s="11" t="s">
        <v>266</v>
      </c>
      <c r="F17" s="12">
        <v>0.5625</v>
      </c>
      <c r="G17" s="13">
        <v>0.7748842592592592</v>
      </c>
      <c r="H17" s="14">
        <f t="shared" si="8"/>
        <v>0.2123842592592592</v>
      </c>
      <c r="I17" s="15">
        <v>18</v>
      </c>
      <c r="J17" s="16">
        <f t="shared" si="1"/>
        <v>90</v>
      </c>
      <c r="K17" s="17">
        <v>0.208333333333333</v>
      </c>
      <c r="L17" s="18">
        <f t="shared" si="9"/>
        <v>0.00405092592592618</v>
      </c>
      <c r="M17" s="19">
        <f t="shared" si="3"/>
        <v>0.004166666666666667</v>
      </c>
      <c r="N17" s="20">
        <f t="shared" si="4"/>
        <v>6</v>
      </c>
      <c r="O17" s="21">
        <f t="shared" si="5"/>
        <v>6</v>
      </c>
      <c r="P17" s="16">
        <f t="shared" si="10"/>
        <v>84</v>
      </c>
      <c r="Q17" s="22">
        <f t="shared" si="11"/>
        <v>0.2123842592592592</v>
      </c>
      <c r="R17" s="23">
        <v>15</v>
      </c>
    </row>
    <row r="18" spans="1:18" ht="12.75">
      <c r="A18" s="9">
        <v>16</v>
      </c>
      <c r="B18" s="38" t="s">
        <v>248</v>
      </c>
      <c r="C18" s="11" t="s">
        <v>267</v>
      </c>
      <c r="D18" s="11" t="s">
        <v>268</v>
      </c>
      <c r="E18" s="11" t="s">
        <v>269</v>
      </c>
      <c r="F18" s="12">
        <v>0.5625</v>
      </c>
      <c r="G18" s="13">
        <v>0.7666550925925927</v>
      </c>
      <c r="H18" s="14">
        <f t="shared" si="8"/>
        <v>0.20415509259259268</v>
      </c>
      <c r="I18" s="15">
        <v>16</v>
      </c>
      <c r="J18" s="16">
        <f t="shared" si="1"/>
        <v>80</v>
      </c>
      <c r="K18" s="17">
        <v>0.208333333333333</v>
      </c>
      <c r="L18" s="18">
        <f t="shared" si="9"/>
        <v>0</v>
      </c>
      <c r="M18" s="19">
        <f t="shared" si="3"/>
        <v>0</v>
      </c>
      <c r="N18" s="20">
        <f t="shared" si="4"/>
        <v>0</v>
      </c>
      <c r="O18" s="21">
        <f t="shared" si="5"/>
        <v>0</v>
      </c>
      <c r="P18" s="16">
        <f t="shared" si="10"/>
        <v>80</v>
      </c>
      <c r="Q18" s="22">
        <f t="shared" si="11"/>
        <v>0.20415509259259268</v>
      </c>
      <c r="R18" s="23">
        <v>16</v>
      </c>
    </row>
    <row r="19" spans="1:18" ht="12.75">
      <c r="A19" s="9">
        <v>17</v>
      </c>
      <c r="B19" s="38" t="s">
        <v>172</v>
      </c>
      <c r="C19" s="11" t="s">
        <v>97</v>
      </c>
      <c r="D19" s="11" t="s">
        <v>98</v>
      </c>
      <c r="E19" s="11" t="s">
        <v>99</v>
      </c>
      <c r="F19" s="12">
        <v>0.5625</v>
      </c>
      <c r="G19" s="13">
        <v>0.7569328703703704</v>
      </c>
      <c r="H19" s="14">
        <f t="shared" si="8"/>
        <v>0.19443287037037038</v>
      </c>
      <c r="I19" s="15">
        <v>15</v>
      </c>
      <c r="J19" s="16">
        <f t="shared" si="1"/>
        <v>75</v>
      </c>
      <c r="K19" s="17">
        <v>0.208333333333333</v>
      </c>
      <c r="L19" s="18">
        <f t="shared" si="9"/>
        <v>0</v>
      </c>
      <c r="M19" s="19">
        <f t="shared" si="3"/>
        <v>0</v>
      </c>
      <c r="N19" s="20">
        <f t="shared" si="4"/>
        <v>0</v>
      </c>
      <c r="O19" s="21">
        <f t="shared" si="5"/>
        <v>0</v>
      </c>
      <c r="P19" s="16">
        <f t="shared" si="10"/>
        <v>75</v>
      </c>
      <c r="Q19" s="22">
        <f t="shared" si="11"/>
        <v>0.19443287037037038</v>
      </c>
      <c r="R19" s="23">
        <v>17</v>
      </c>
    </row>
    <row r="20" spans="1:18" ht="12.75">
      <c r="A20" s="9">
        <v>18</v>
      </c>
      <c r="B20" s="38" t="s">
        <v>175</v>
      </c>
      <c r="C20" s="11" t="s">
        <v>106</v>
      </c>
      <c r="D20" s="11" t="s">
        <v>107</v>
      </c>
      <c r="E20" s="11" t="s">
        <v>108</v>
      </c>
      <c r="F20" s="12">
        <v>0.5625</v>
      </c>
      <c r="G20" s="13">
        <v>0.7712152777777778</v>
      </c>
      <c r="H20" s="14">
        <f t="shared" si="8"/>
        <v>0.20871527777777776</v>
      </c>
      <c r="I20" s="15">
        <v>14</v>
      </c>
      <c r="J20" s="16">
        <f t="shared" si="1"/>
        <v>70</v>
      </c>
      <c r="K20" s="17">
        <v>0.208333333333333</v>
      </c>
      <c r="L20" s="18">
        <f t="shared" si="9"/>
        <v>0.00038194444444475395</v>
      </c>
      <c r="M20" s="19">
        <f t="shared" si="3"/>
        <v>0.0006944444444444445</v>
      </c>
      <c r="N20" s="20">
        <f t="shared" si="4"/>
        <v>1</v>
      </c>
      <c r="O20" s="21">
        <f t="shared" si="5"/>
        <v>1</v>
      </c>
      <c r="P20" s="16">
        <f t="shared" si="10"/>
        <v>69</v>
      </c>
      <c r="Q20" s="22">
        <f t="shared" si="11"/>
        <v>0.20871527777777776</v>
      </c>
      <c r="R20" s="23">
        <v>18</v>
      </c>
    </row>
    <row r="21" spans="1:18" ht="12.75">
      <c r="A21" s="9">
        <v>19</v>
      </c>
      <c r="B21" s="38" t="s">
        <v>179</v>
      </c>
      <c r="C21" s="11" t="s">
        <v>118</v>
      </c>
      <c r="D21" s="11" t="s">
        <v>119</v>
      </c>
      <c r="E21" s="11" t="s">
        <v>120</v>
      </c>
      <c r="F21" s="12">
        <v>0.5625</v>
      </c>
      <c r="G21" s="13">
        <v>0.7762731481481482</v>
      </c>
      <c r="H21" s="14">
        <f t="shared" si="8"/>
        <v>0.21377314814814818</v>
      </c>
      <c r="I21" s="15">
        <v>15</v>
      </c>
      <c r="J21" s="16">
        <f t="shared" si="1"/>
        <v>75</v>
      </c>
      <c r="K21" s="17">
        <v>0.208333333333333</v>
      </c>
      <c r="L21" s="18">
        <f t="shared" si="9"/>
        <v>0.005439814814815175</v>
      </c>
      <c r="M21" s="19">
        <f t="shared" si="3"/>
        <v>0.005555555555555556</v>
      </c>
      <c r="N21" s="20">
        <f t="shared" si="4"/>
        <v>8</v>
      </c>
      <c r="O21" s="21">
        <f t="shared" si="5"/>
        <v>8</v>
      </c>
      <c r="P21" s="16">
        <f t="shared" si="10"/>
        <v>67</v>
      </c>
      <c r="Q21" s="22">
        <f t="shared" si="11"/>
        <v>0.21377314814814818</v>
      </c>
      <c r="R21" s="23">
        <v>19</v>
      </c>
    </row>
    <row r="22" spans="1:18" ht="12.75">
      <c r="A22" s="9">
        <v>20</v>
      </c>
      <c r="B22" s="38" t="s">
        <v>245</v>
      </c>
      <c r="C22" s="11" t="s">
        <v>259</v>
      </c>
      <c r="D22" s="11" t="s">
        <v>260</v>
      </c>
      <c r="E22" s="11" t="s">
        <v>261</v>
      </c>
      <c r="F22" s="12">
        <v>0.5625</v>
      </c>
      <c r="G22" s="13">
        <v>0.7593402777777777</v>
      </c>
      <c r="H22" s="14">
        <f t="shared" si="8"/>
        <v>0.19684027777777768</v>
      </c>
      <c r="I22" s="15">
        <v>13</v>
      </c>
      <c r="J22" s="16">
        <f t="shared" si="1"/>
        <v>65</v>
      </c>
      <c r="K22" s="17">
        <v>0.208333333333333</v>
      </c>
      <c r="L22" s="18">
        <f t="shared" si="9"/>
        <v>0</v>
      </c>
      <c r="M22" s="19">
        <f t="shared" si="3"/>
        <v>0</v>
      </c>
      <c r="N22" s="20">
        <f t="shared" si="4"/>
        <v>0</v>
      </c>
      <c r="O22" s="21">
        <f t="shared" si="5"/>
        <v>0</v>
      </c>
      <c r="P22" s="16">
        <f t="shared" si="10"/>
        <v>65</v>
      </c>
      <c r="Q22" s="22">
        <f t="shared" si="11"/>
        <v>0.19684027777777768</v>
      </c>
      <c r="R22" s="23">
        <v>20</v>
      </c>
    </row>
    <row r="23" spans="1:18" ht="12.75">
      <c r="A23" s="9">
        <v>21</v>
      </c>
      <c r="B23" s="38" t="s">
        <v>182</v>
      </c>
      <c r="C23" s="11" t="s">
        <v>127</v>
      </c>
      <c r="D23" s="11" t="s">
        <v>128</v>
      </c>
      <c r="E23" s="11" t="s">
        <v>129</v>
      </c>
      <c r="F23" s="12">
        <v>0.5625</v>
      </c>
      <c r="G23" s="13">
        <v>0.7673726851851851</v>
      </c>
      <c r="H23" s="14">
        <f t="shared" si="8"/>
        <v>0.2048726851851851</v>
      </c>
      <c r="I23" s="15">
        <v>13</v>
      </c>
      <c r="J23" s="16">
        <f t="shared" si="1"/>
        <v>65</v>
      </c>
      <c r="K23" s="17">
        <v>0.208333333333333</v>
      </c>
      <c r="L23" s="18">
        <f t="shared" si="9"/>
        <v>0</v>
      </c>
      <c r="M23" s="19">
        <f t="shared" si="3"/>
        <v>0</v>
      </c>
      <c r="N23" s="20">
        <f t="shared" si="4"/>
        <v>0</v>
      </c>
      <c r="O23" s="21">
        <f t="shared" si="5"/>
        <v>0</v>
      </c>
      <c r="P23" s="16">
        <f t="shared" si="10"/>
        <v>65</v>
      </c>
      <c r="Q23" s="22">
        <f t="shared" si="11"/>
        <v>0.2048726851851851</v>
      </c>
      <c r="R23" s="23">
        <v>21</v>
      </c>
    </row>
    <row r="24" spans="1:18" ht="12.75">
      <c r="A24" s="9">
        <v>22</v>
      </c>
      <c r="B24" s="38" t="s">
        <v>181</v>
      </c>
      <c r="C24" s="11" t="s">
        <v>124</v>
      </c>
      <c r="D24" s="11" t="s">
        <v>125</v>
      </c>
      <c r="E24" s="11" t="s">
        <v>126</v>
      </c>
      <c r="F24" s="12">
        <v>0.5625</v>
      </c>
      <c r="G24" s="13">
        <v>0.7760300925925926</v>
      </c>
      <c r="H24" s="14">
        <f t="shared" si="8"/>
        <v>0.2135300925925926</v>
      </c>
      <c r="I24" s="15">
        <v>14</v>
      </c>
      <c r="J24" s="16">
        <f t="shared" si="1"/>
        <v>70</v>
      </c>
      <c r="K24" s="17">
        <v>0.208333333333333</v>
      </c>
      <c r="L24" s="18">
        <f t="shared" si="9"/>
        <v>0.005196759259259581</v>
      </c>
      <c r="M24" s="19">
        <f t="shared" si="3"/>
        <v>0.005555555555555556</v>
      </c>
      <c r="N24" s="20">
        <f t="shared" si="4"/>
        <v>8</v>
      </c>
      <c r="O24" s="21">
        <f t="shared" si="5"/>
        <v>8</v>
      </c>
      <c r="P24" s="16">
        <f t="shared" si="10"/>
        <v>62</v>
      </c>
      <c r="Q24" s="22">
        <f t="shared" si="11"/>
        <v>0.2135300925925926</v>
      </c>
      <c r="R24" s="23">
        <v>22</v>
      </c>
    </row>
    <row r="25" spans="1:18" ht="12.75">
      <c r="A25" s="9">
        <v>23</v>
      </c>
      <c r="B25" s="38" t="s">
        <v>227</v>
      </c>
      <c r="C25" s="11" t="s">
        <v>218</v>
      </c>
      <c r="D25" s="11" t="s">
        <v>219</v>
      </c>
      <c r="E25" s="11" t="s">
        <v>220</v>
      </c>
      <c r="F25" s="12">
        <v>0.5625</v>
      </c>
      <c r="G25" s="13">
        <v>0.7718171296296297</v>
      </c>
      <c r="H25" s="14">
        <f t="shared" si="8"/>
        <v>0.20931712962962967</v>
      </c>
      <c r="I25" s="15">
        <v>12</v>
      </c>
      <c r="J25" s="16">
        <f t="shared" si="1"/>
        <v>60</v>
      </c>
      <c r="K25" s="17">
        <v>0.208333333333333</v>
      </c>
      <c r="L25" s="18">
        <f t="shared" si="9"/>
        <v>0.0009837962962966629</v>
      </c>
      <c r="M25" s="19">
        <f t="shared" si="3"/>
        <v>0.001388888888888889</v>
      </c>
      <c r="N25" s="20">
        <f t="shared" si="4"/>
        <v>2</v>
      </c>
      <c r="O25" s="21">
        <f t="shared" si="5"/>
        <v>2</v>
      </c>
      <c r="P25" s="16">
        <f t="shared" si="10"/>
        <v>58</v>
      </c>
      <c r="Q25" s="22">
        <f t="shared" si="11"/>
        <v>0.20931712962962967</v>
      </c>
      <c r="R25" s="23">
        <v>23</v>
      </c>
    </row>
    <row r="26" spans="1:18" ht="12.75">
      <c r="A26" s="9">
        <v>24</v>
      </c>
      <c r="B26" s="38" t="s">
        <v>226</v>
      </c>
      <c r="C26" s="11" t="s">
        <v>212</v>
      </c>
      <c r="D26" s="11" t="s">
        <v>213</v>
      </c>
      <c r="E26" s="11" t="s">
        <v>214</v>
      </c>
      <c r="F26" s="12">
        <v>0.5625</v>
      </c>
      <c r="G26" s="13">
        <v>0.7838888888888889</v>
      </c>
      <c r="H26" s="14">
        <f t="shared" si="8"/>
        <v>0.22138888888888886</v>
      </c>
      <c r="I26" s="15">
        <v>17</v>
      </c>
      <c r="J26" s="16">
        <f t="shared" si="1"/>
        <v>85</v>
      </c>
      <c r="K26" s="17">
        <v>0.208333333333333</v>
      </c>
      <c r="L26" s="18">
        <f t="shared" si="9"/>
        <v>0.013055555555555848</v>
      </c>
      <c r="M26" s="19">
        <f t="shared" si="3"/>
        <v>0.013194444444444444</v>
      </c>
      <c r="N26" s="20">
        <f t="shared" si="4"/>
        <v>19</v>
      </c>
      <c r="O26" s="21">
        <f t="shared" si="5"/>
        <v>28</v>
      </c>
      <c r="P26" s="16">
        <f t="shared" si="10"/>
        <v>57</v>
      </c>
      <c r="Q26" s="22">
        <f t="shared" si="11"/>
        <v>0.22138888888888886</v>
      </c>
      <c r="R26" s="23">
        <v>24</v>
      </c>
    </row>
    <row r="27" spans="1:18" ht="12.75">
      <c r="A27" s="9">
        <v>25</v>
      </c>
      <c r="B27" s="38" t="s">
        <v>243</v>
      </c>
      <c r="C27" s="11" t="s">
        <v>253</v>
      </c>
      <c r="D27" s="11" t="s">
        <v>254</v>
      </c>
      <c r="E27" s="11" t="s">
        <v>255</v>
      </c>
      <c r="F27" s="12">
        <v>0.5625</v>
      </c>
      <c r="G27" s="13">
        <v>0.7598148148148148</v>
      </c>
      <c r="H27" s="14">
        <f t="shared" si="8"/>
        <v>0.19731481481481483</v>
      </c>
      <c r="I27" s="15">
        <v>11</v>
      </c>
      <c r="J27" s="16">
        <f t="shared" si="1"/>
        <v>55</v>
      </c>
      <c r="K27" s="17">
        <v>0.208333333333333</v>
      </c>
      <c r="L27" s="18">
        <f t="shared" si="9"/>
        <v>0</v>
      </c>
      <c r="M27" s="19">
        <f t="shared" si="3"/>
        <v>0</v>
      </c>
      <c r="N27" s="20">
        <f t="shared" si="4"/>
        <v>0</v>
      </c>
      <c r="O27" s="21">
        <f t="shared" si="5"/>
        <v>0</v>
      </c>
      <c r="P27" s="16">
        <f t="shared" si="10"/>
        <v>55</v>
      </c>
      <c r="Q27" s="22">
        <f t="shared" si="11"/>
        <v>0.19731481481481483</v>
      </c>
      <c r="R27" s="23">
        <v>25</v>
      </c>
    </row>
    <row r="28" spans="1:18" ht="12.75">
      <c r="A28" s="9">
        <v>26</v>
      </c>
      <c r="B28" s="38" t="s">
        <v>170</v>
      </c>
      <c r="C28" s="11" t="s">
        <v>92</v>
      </c>
      <c r="D28" s="11" t="s">
        <v>93</v>
      </c>
      <c r="E28" s="11" t="s">
        <v>94</v>
      </c>
      <c r="F28" s="12">
        <v>0.5625</v>
      </c>
      <c r="G28" s="13">
        <v>0.7517708333333334</v>
      </c>
      <c r="H28" s="14">
        <f t="shared" si="8"/>
        <v>0.1892708333333334</v>
      </c>
      <c r="I28" s="15">
        <v>10</v>
      </c>
      <c r="J28" s="16">
        <f t="shared" si="1"/>
        <v>50</v>
      </c>
      <c r="K28" s="17">
        <v>0.208333333333333</v>
      </c>
      <c r="L28" s="18">
        <f t="shared" si="9"/>
        <v>0</v>
      </c>
      <c r="M28" s="19">
        <f t="shared" si="3"/>
        <v>0</v>
      </c>
      <c r="N28" s="20">
        <f t="shared" si="4"/>
        <v>0</v>
      </c>
      <c r="O28" s="21">
        <f t="shared" si="5"/>
        <v>0</v>
      </c>
      <c r="P28" s="16">
        <f t="shared" si="10"/>
        <v>50</v>
      </c>
      <c r="Q28" s="22">
        <f t="shared" si="11"/>
        <v>0.1892708333333334</v>
      </c>
      <c r="R28" s="23">
        <v>26</v>
      </c>
    </row>
    <row r="29" spans="1:18" ht="12.75">
      <c r="A29" s="9">
        <v>27</v>
      </c>
      <c r="B29" s="38" t="s">
        <v>184</v>
      </c>
      <c r="C29" s="11" t="s">
        <v>133</v>
      </c>
      <c r="D29" s="11" t="s">
        <v>134</v>
      </c>
      <c r="E29" s="11" t="s">
        <v>135</v>
      </c>
      <c r="F29" s="12">
        <v>0.5625</v>
      </c>
      <c r="G29" s="13">
        <v>0.7594791666666666</v>
      </c>
      <c r="H29" s="14">
        <f t="shared" si="8"/>
        <v>0.1969791666666666</v>
      </c>
      <c r="I29" s="15">
        <v>10</v>
      </c>
      <c r="J29" s="16">
        <f t="shared" si="1"/>
        <v>50</v>
      </c>
      <c r="K29" s="17">
        <v>0.208333333333333</v>
      </c>
      <c r="L29" s="18">
        <f t="shared" si="9"/>
        <v>0</v>
      </c>
      <c r="M29" s="19">
        <f t="shared" si="3"/>
        <v>0</v>
      </c>
      <c r="N29" s="20">
        <f t="shared" si="4"/>
        <v>0</v>
      </c>
      <c r="O29" s="21">
        <f t="shared" si="5"/>
        <v>0</v>
      </c>
      <c r="P29" s="16">
        <f t="shared" si="10"/>
        <v>50</v>
      </c>
      <c r="Q29" s="22">
        <f t="shared" si="11"/>
        <v>0.1969791666666666</v>
      </c>
      <c r="R29" s="23">
        <v>27</v>
      </c>
    </row>
    <row r="30" spans="1:18" ht="12.75">
      <c r="A30" s="9">
        <v>28</v>
      </c>
      <c r="B30" s="38" t="s">
        <v>169</v>
      </c>
      <c r="C30" s="11" t="s">
        <v>228</v>
      </c>
      <c r="D30" s="11" t="s">
        <v>90</v>
      </c>
      <c r="E30" s="11" t="s">
        <v>91</v>
      </c>
      <c r="F30" s="12">
        <v>0.5625</v>
      </c>
      <c r="G30" s="13">
        <v>0.7363078703703704</v>
      </c>
      <c r="H30" s="14">
        <f t="shared" si="8"/>
        <v>0.17380787037037038</v>
      </c>
      <c r="I30" s="15">
        <v>9</v>
      </c>
      <c r="J30" s="16">
        <f t="shared" si="1"/>
        <v>45</v>
      </c>
      <c r="K30" s="17">
        <v>0.208333333333333</v>
      </c>
      <c r="L30" s="18">
        <f t="shared" si="9"/>
        <v>0</v>
      </c>
      <c r="M30" s="19">
        <f t="shared" si="3"/>
        <v>0</v>
      </c>
      <c r="N30" s="20">
        <f t="shared" si="4"/>
        <v>0</v>
      </c>
      <c r="O30" s="21">
        <f t="shared" si="5"/>
        <v>0</v>
      </c>
      <c r="P30" s="16">
        <f t="shared" si="10"/>
        <v>45</v>
      </c>
      <c r="Q30" s="22">
        <f t="shared" si="11"/>
        <v>0.17380787037037038</v>
      </c>
      <c r="R30" s="23">
        <v>28</v>
      </c>
    </row>
    <row r="31" spans="1:18" ht="12.75">
      <c r="A31" s="9">
        <v>29</v>
      </c>
      <c r="B31" s="38" t="s">
        <v>173</v>
      </c>
      <c r="C31" s="11" t="s">
        <v>100</v>
      </c>
      <c r="D31" s="11" t="s">
        <v>101</v>
      </c>
      <c r="E31" s="11" t="s">
        <v>102</v>
      </c>
      <c r="F31" s="12">
        <v>0.5625</v>
      </c>
      <c r="G31" s="13">
        <v>0.7587268518518518</v>
      </c>
      <c r="H31" s="14">
        <f t="shared" si="8"/>
        <v>0.19622685185185185</v>
      </c>
      <c r="I31" s="15">
        <v>9</v>
      </c>
      <c r="J31" s="16">
        <f t="shared" si="1"/>
        <v>45</v>
      </c>
      <c r="K31" s="17">
        <v>0.208333333333333</v>
      </c>
      <c r="L31" s="18">
        <f t="shared" si="9"/>
        <v>0</v>
      </c>
      <c r="M31" s="19">
        <f t="shared" si="3"/>
        <v>0</v>
      </c>
      <c r="N31" s="20">
        <f t="shared" si="4"/>
        <v>0</v>
      </c>
      <c r="O31" s="21">
        <f t="shared" si="5"/>
        <v>0</v>
      </c>
      <c r="P31" s="16">
        <f t="shared" si="10"/>
        <v>45</v>
      </c>
      <c r="Q31" s="22">
        <f t="shared" si="11"/>
        <v>0.19622685185185185</v>
      </c>
      <c r="R31" s="23">
        <v>29</v>
      </c>
    </row>
    <row r="32" spans="1:18" ht="12.75">
      <c r="A32" s="9">
        <v>30</v>
      </c>
      <c r="B32" s="38" t="s">
        <v>244</v>
      </c>
      <c r="C32" s="11" t="s">
        <v>256</v>
      </c>
      <c r="D32" s="11" t="s">
        <v>257</v>
      </c>
      <c r="E32" s="11" t="s">
        <v>258</v>
      </c>
      <c r="F32" s="12">
        <v>0.5625</v>
      </c>
      <c r="G32" s="13">
        <v>0.705300925925926</v>
      </c>
      <c r="H32" s="14">
        <f t="shared" si="8"/>
        <v>0.14280092592592597</v>
      </c>
      <c r="I32" s="15">
        <v>7</v>
      </c>
      <c r="J32" s="16">
        <f t="shared" si="1"/>
        <v>35</v>
      </c>
      <c r="K32" s="17">
        <v>0.208333333333333</v>
      </c>
      <c r="L32" s="18">
        <f t="shared" si="9"/>
        <v>0</v>
      </c>
      <c r="M32" s="19">
        <f t="shared" si="3"/>
        <v>0</v>
      </c>
      <c r="N32" s="20">
        <f t="shared" si="4"/>
        <v>0</v>
      </c>
      <c r="O32" s="21">
        <f t="shared" si="5"/>
        <v>0</v>
      </c>
      <c r="P32" s="16">
        <f t="shared" si="10"/>
        <v>35</v>
      </c>
      <c r="Q32" s="22">
        <f t="shared" si="11"/>
        <v>0.14280092592592597</v>
      </c>
      <c r="R32" s="23">
        <v>30</v>
      </c>
    </row>
    <row r="33" spans="1:18" ht="12.75">
      <c r="A33" s="9">
        <v>31</v>
      </c>
      <c r="B33" s="38" t="s">
        <v>178</v>
      </c>
      <c r="C33" s="11" t="s">
        <v>115</v>
      </c>
      <c r="D33" s="11" t="s">
        <v>116</v>
      </c>
      <c r="E33" s="11" t="s">
        <v>117</v>
      </c>
      <c r="F33" s="12">
        <v>0.5625</v>
      </c>
      <c r="G33" s="13">
        <v>0.715</v>
      </c>
      <c r="H33" s="14">
        <f t="shared" si="8"/>
        <v>0.15249999999999997</v>
      </c>
      <c r="I33" s="15">
        <v>7</v>
      </c>
      <c r="J33" s="16">
        <f t="shared" si="1"/>
        <v>35</v>
      </c>
      <c r="K33" s="17">
        <v>0.208333333333333</v>
      </c>
      <c r="L33" s="18">
        <f t="shared" si="9"/>
        <v>0</v>
      </c>
      <c r="M33" s="19">
        <f t="shared" si="3"/>
        <v>0</v>
      </c>
      <c r="N33" s="20">
        <f t="shared" si="4"/>
        <v>0</v>
      </c>
      <c r="O33" s="21">
        <f t="shared" si="5"/>
        <v>0</v>
      </c>
      <c r="P33" s="16">
        <f t="shared" si="10"/>
        <v>35</v>
      </c>
      <c r="Q33" s="22">
        <f t="shared" si="11"/>
        <v>0.15249999999999997</v>
      </c>
      <c r="R33" s="23">
        <v>31</v>
      </c>
    </row>
    <row r="34" spans="1:18" ht="12.75">
      <c r="A34" s="9">
        <v>32</v>
      </c>
      <c r="B34" s="38" t="s">
        <v>177</v>
      </c>
      <c r="C34" s="11" t="s">
        <v>112</v>
      </c>
      <c r="D34" s="11" t="s">
        <v>113</v>
      </c>
      <c r="E34" s="11" t="s">
        <v>114</v>
      </c>
      <c r="F34" s="12">
        <v>0.5625</v>
      </c>
      <c r="G34" s="13">
        <v>0.7892708333333333</v>
      </c>
      <c r="H34" s="14">
        <f t="shared" si="8"/>
        <v>0.22677083333333325</v>
      </c>
      <c r="I34" s="15">
        <v>15</v>
      </c>
      <c r="J34" s="16">
        <f t="shared" si="1"/>
        <v>75</v>
      </c>
      <c r="K34" s="17">
        <v>0.208333333333333</v>
      </c>
      <c r="L34" s="18">
        <f t="shared" si="9"/>
        <v>0.018437500000000245</v>
      </c>
      <c r="M34" s="19">
        <f t="shared" si="3"/>
        <v>0.01875</v>
      </c>
      <c r="N34" s="20">
        <f t="shared" si="4"/>
        <v>27</v>
      </c>
      <c r="O34" s="21">
        <f t="shared" si="5"/>
        <v>44</v>
      </c>
      <c r="P34" s="16">
        <f t="shared" si="10"/>
        <v>31</v>
      </c>
      <c r="Q34" s="22">
        <f t="shared" si="11"/>
        <v>0.22677083333333325</v>
      </c>
      <c r="R34" s="23">
        <v>32</v>
      </c>
    </row>
    <row r="35" spans="1:18" ht="12.75">
      <c r="A35" s="9">
        <v>33</v>
      </c>
      <c r="B35" s="38" t="s">
        <v>180</v>
      </c>
      <c r="C35" s="11" t="s">
        <v>121</v>
      </c>
      <c r="D35" s="11" t="s">
        <v>122</v>
      </c>
      <c r="E35" s="11" t="s">
        <v>123</v>
      </c>
      <c r="F35" s="12">
        <v>0.5625</v>
      </c>
      <c r="G35" s="13">
        <v>0.7865162037037038</v>
      </c>
      <c r="H35" s="14">
        <f t="shared" si="8"/>
        <v>0.2240162037037038</v>
      </c>
      <c r="I35" s="15">
        <v>12</v>
      </c>
      <c r="J35" s="16">
        <f t="shared" si="1"/>
        <v>60</v>
      </c>
      <c r="K35" s="17">
        <v>0.208333333333333</v>
      </c>
      <c r="L35" s="18">
        <f t="shared" si="9"/>
        <v>0.015682870370370777</v>
      </c>
      <c r="M35" s="19">
        <f t="shared" si="3"/>
        <v>0.015972222222222224</v>
      </c>
      <c r="N35" s="20">
        <f t="shared" si="4"/>
        <v>23</v>
      </c>
      <c r="O35" s="21">
        <f t="shared" si="5"/>
        <v>36</v>
      </c>
      <c r="P35" s="16">
        <f t="shared" si="10"/>
        <v>24</v>
      </c>
      <c r="Q35" s="22">
        <f t="shared" si="11"/>
        <v>0.2240162037037038</v>
      </c>
      <c r="R35" s="23">
        <v>33</v>
      </c>
    </row>
    <row r="36" spans="1:18" ht="13.5" thickBot="1">
      <c r="A36" s="24">
        <v>34</v>
      </c>
      <c r="B36" s="39" t="s">
        <v>176</v>
      </c>
      <c r="C36" s="25" t="s">
        <v>109</v>
      </c>
      <c r="D36" s="25" t="s">
        <v>110</v>
      </c>
      <c r="E36" s="25" t="s">
        <v>111</v>
      </c>
      <c r="F36" s="26">
        <v>0.5625</v>
      </c>
      <c r="G36" s="27">
        <v>0.7781944444444444</v>
      </c>
      <c r="H36" s="28">
        <f t="shared" si="8"/>
        <v>0.2156944444444444</v>
      </c>
      <c r="I36" s="29">
        <v>7</v>
      </c>
      <c r="J36" s="30">
        <f t="shared" si="1"/>
        <v>35</v>
      </c>
      <c r="K36" s="31">
        <v>0.208333333333333</v>
      </c>
      <c r="L36" s="32">
        <f t="shared" si="9"/>
        <v>0.007361111111111401</v>
      </c>
      <c r="M36" s="33">
        <f t="shared" si="3"/>
        <v>0.0076388888888888895</v>
      </c>
      <c r="N36" s="34">
        <f t="shared" si="4"/>
        <v>11</v>
      </c>
      <c r="O36" s="35">
        <f t="shared" si="5"/>
        <v>12</v>
      </c>
      <c r="P36" s="30">
        <f t="shared" si="10"/>
        <v>23</v>
      </c>
      <c r="Q36" s="36">
        <f t="shared" si="11"/>
        <v>0.2156944444444444</v>
      </c>
      <c r="R36" s="37">
        <v>34</v>
      </c>
    </row>
    <row r="37" ht="13.5" thickBot="1">
      <c r="B37" s="6"/>
    </row>
    <row r="38" spans="1:18" ht="39" customHeight="1" thickBot="1">
      <c r="A38" s="7" t="s">
        <v>0</v>
      </c>
      <c r="B38" s="3" t="s">
        <v>10</v>
      </c>
      <c r="C38" s="43" t="s">
        <v>275</v>
      </c>
      <c r="D38" s="44"/>
      <c r="E38" s="45"/>
      <c r="F38" s="3" t="s">
        <v>1</v>
      </c>
      <c r="G38" s="3" t="s">
        <v>2</v>
      </c>
      <c r="H38" s="3" t="s">
        <v>3</v>
      </c>
      <c r="I38" s="3" t="s">
        <v>4</v>
      </c>
      <c r="J38" s="4" t="s">
        <v>5</v>
      </c>
      <c r="K38" s="3" t="s">
        <v>8</v>
      </c>
      <c r="L38" s="3" t="s">
        <v>6</v>
      </c>
      <c r="M38" s="3" t="s">
        <v>14</v>
      </c>
      <c r="N38" s="3" t="s">
        <v>9</v>
      </c>
      <c r="O38" s="4" t="s">
        <v>15</v>
      </c>
      <c r="P38" s="4" t="s">
        <v>7</v>
      </c>
      <c r="Q38" s="4" t="s">
        <v>3</v>
      </c>
      <c r="R38" s="8" t="s">
        <v>16</v>
      </c>
    </row>
    <row r="39" spans="1:18" ht="12.75">
      <c r="A39" s="9">
        <v>1</v>
      </c>
      <c r="B39" s="38" t="s">
        <v>167</v>
      </c>
      <c r="C39" s="11" t="s">
        <v>81</v>
      </c>
      <c r="D39" s="11" t="s">
        <v>82</v>
      </c>
      <c r="E39" s="11" t="s">
        <v>83</v>
      </c>
      <c r="F39" s="12">
        <v>0.5416666666666666</v>
      </c>
      <c r="G39" s="13">
        <v>0.75125</v>
      </c>
      <c r="H39" s="14">
        <f aca="true" t="shared" si="12" ref="H39:H66">SUM(G39-F39)</f>
        <v>0.20958333333333334</v>
      </c>
      <c r="I39" s="15">
        <v>21</v>
      </c>
      <c r="J39" s="16">
        <f aca="true" t="shared" si="13" ref="J39:J66">SUM(I39*5)</f>
        <v>105</v>
      </c>
      <c r="K39" s="17">
        <v>0.208333333333333</v>
      </c>
      <c r="L39" s="18">
        <f aca="true" t="shared" si="14" ref="L39:L66">IF(H39&lt;=K39,0,IF(H39&gt;K39,H39-K39))</f>
        <v>0.0012500000000003342</v>
      </c>
      <c r="M39" s="19">
        <f aca="true" t="shared" si="15" ref="M39:M66">CEILING(L39,1/1440)</f>
        <v>0.001388888888888889</v>
      </c>
      <c r="N39" s="20">
        <f aca="true" t="shared" si="16" ref="N39:N66">MINUTE(M39)+60*HOUR(M39)</f>
        <v>2</v>
      </c>
      <c r="O39" s="21">
        <f aca="true" t="shared" si="17" ref="O39:O66">IF(N39&lt;=0,0,IF(N39&lt;10,N39,IF(N39&lt;61,10+2*(N39-10),IF(N39&gt;=61,"neklasifikováno"))))</f>
        <v>2</v>
      </c>
      <c r="P39" s="16">
        <f aca="true" t="shared" si="18" ref="P39:P66">IF(O39="neklasifikováno","neklasifikováno",SUM(J39-O39))</f>
        <v>103</v>
      </c>
      <c r="Q39" s="22">
        <f aca="true" t="shared" si="19" ref="Q39:Q66">SUM(G39-F39)</f>
        <v>0.20958333333333334</v>
      </c>
      <c r="R39" s="23">
        <v>1</v>
      </c>
    </row>
    <row r="40" spans="1:18" ht="12.75">
      <c r="A40" s="9">
        <v>2</v>
      </c>
      <c r="B40" s="38" t="s">
        <v>162</v>
      </c>
      <c r="C40" s="11" t="s">
        <v>66</v>
      </c>
      <c r="D40" s="11" t="s">
        <v>67</v>
      </c>
      <c r="E40" s="11" t="s">
        <v>68</v>
      </c>
      <c r="F40" s="12">
        <v>0.5416666666666666</v>
      </c>
      <c r="G40" s="13">
        <v>0.7155902777777778</v>
      </c>
      <c r="H40" s="14">
        <f t="shared" si="12"/>
        <v>0.1739236111111112</v>
      </c>
      <c r="I40" s="15">
        <v>20</v>
      </c>
      <c r="J40" s="16">
        <f t="shared" si="13"/>
        <v>100</v>
      </c>
      <c r="K40" s="17">
        <v>0.208333333333333</v>
      </c>
      <c r="L40" s="18">
        <f t="shared" si="14"/>
        <v>0</v>
      </c>
      <c r="M40" s="19">
        <f t="shared" si="15"/>
        <v>0</v>
      </c>
      <c r="N40" s="20">
        <f t="shared" si="16"/>
        <v>0</v>
      </c>
      <c r="O40" s="21">
        <f t="shared" si="17"/>
        <v>0</v>
      </c>
      <c r="P40" s="16">
        <f t="shared" si="18"/>
        <v>100</v>
      </c>
      <c r="Q40" s="22">
        <f t="shared" si="19"/>
        <v>0.1739236111111112</v>
      </c>
      <c r="R40" s="23">
        <v>2</v>
      </c>
    </row>
    <row r="41" spans="1:18" ht="12.75">
      <c r="A41" s="9">
        <v>3</v>
      </c>
      <c r="B41" s="38" t="s">
        <v>165</v>
      </c>
      <c r="C41" s="11" t="s">
        <v>75</v>
      </c>
      <c r="D41" s="11" t="s">
        <v>76</v>
      </c>
      <c r="E41" s="11" t="s">
        <v>77</v>
      </c>
      <c r="F41" s="12">
        <v>0.5416666666666666</v>
      </c>
      <c r="G41" s="13">
        <v>0.747511574074074</v>
      </c>
      <c r="H41" s="14">
        <f t="shared" si="12"/>
        <v>0.20584490740740735</v>
      </c>
      <c r="I41" s="15">
        <v>18</v>
      </c>
      <c r="J41" s="16">
        <f t="shared" si="13"/>
        <v>90</v>
      </c>
      <c r="K41" s="17">
        <v>0.208333333333333</v>
      </c>
      <c r="L41" s="18">
        <f t="shared" si="14"/>
        <v>0</v>
      </c>
      <c r="M41" s="19">
        <f t="shared" si="15"/>
        <v>0</v>
      </c>
      <c r="N41" s="20">
        <f t="shared" si="16"/>
        <v>0</v>
      </c>
      <c r="O41" s="21">
        <f t="shared" si="17"/>
        <v>0</v>
      </c>
      <c r="P41" s="16">
        <f t="shared" si="18"/>
        <v>90</v>
      </c>
      <c r="Q41" s="22">
        <f t="shared" si="19"/>
        <v>0.20584490740740735</v>
      </c>
      <c r="R41" s="23">
        <v>3</v>
      </c>
    </row>
    <row r="42" spans="1:18" ht="12.75">
      <c r="A42" s="9">
        <v>4</v>
      </c>
      <c r="B42" s="38" t="s">
        <v>168</v>
      </c>
      <c r="C42" s="11" t="s">
        <v>84</v>
      </c>
      <c r="D42" s="11" t="s">
        <v>85</v>
      </c>
      <c r="E42" s="11" t="s">
        <v>86</v>
      </c>
      <c r="F42" s="12">
        <v>0.5416666666666666</v>
      </c>
      <c r="G42" s="13">
        <v>0.7530092592592593</v>
      </c>
      <c r="H42" s="14">
        <f t="shared" si="12"/>
        <v>0.2113425925925927</v>
      </c>
      <c r="I42" s="15">
        <v>18</v>
      </c>
      <c r="J42" s="16">
        <f t="shared" si="13"/>
        <v>90</v>
      </c>
      <c r="K42" s="17">
        <v>0.208333333333333</v>
      </c>
      <c r="L42" s="18">
        <f t="shared" si="14"/>
        <v>0.0030092592592596834</v>
      </c>
      <c r="M42" s="19">
        <f t="shared" si="15"/>
        <v>0.0034722222222222225</v>
      </c>
      <c r="N42" s="20">
        <f t="shared" si="16"/>
        <v>5</v>
      </c>
      <c r="O42" s="21">
        <f t="shared" si="17"/>
        <v>5</v>
      </c>
      <c r="P42" s="16">
        <f t="shared" si="18"/>
        <v>85</v>
      </c>
      <c r="Q42" s="22">
        <f t="shared" si="19"/>
        <v>0.2113425925925927</v>
      </c>
      <c r="R42" s="23">
        <v>4</v>
      </c>
    </row>
    <row r="43" spans="1:18" ht="12.75">
      <c r="A43" s="9">
        <v>5</v>
      </c>
      <c r="B43" s="38" t="s">
        <v>225</v>
      </c>
      <c r="C43" s="11" t="s">
        <v>221</v>
      </c>
      <c r="D43" s="11" t="s">
        <v>222</v>
      </c>
      <c r="E43" s="11" t="s">
        <v>223</v>
      </c>
      <c r="F43" s="12">
        <v>0.5416666666666666</v>
      </c>
      <c r="G43" s="13">
        <v>0.7476736111111112</v>
      </c>
      <c r="H43" s="14">
        <f t="shared" si="12"/>
        <v>0.20600694444444456</v>
      </c>
      <c r="I43" s="15">
        <v>16</v>
      </c>
      <c r="J43" s="16">
        <f t="shared" si="13"/>
        <v>80</v>
      </c>
      <c r="K43" s="17">
        <v>0.208333333333333</v>
      </c>
      <c r="L43" s="18">
        <f t="shared" si="14"/>
        <v>0</v>
      </c>
      <c r="M43" s="19">
        <f t="shared" si="15"/>
        <v>0</v>
      </c>
      <c r="N43" s="20">
        <f t="shared" si="16"/>
        <v>0</v>
      </c>
      <c r="O43" s="21">
        <f t="shared" si="17"/>
        <v>0</v>
      </c>
      <c r="P43" s="16">
        <f t="shared" si="18"/>
        <v>80</v>
      </c>
      <c r="Q43" s="22">
        <f t="shared" si="19"/>
        <v>0.20600694444444456</v>
      </c>
      <c r="R43" s="23">
        <v>5</v>
      </c>
    </row>
    <row r="44" spans="1:18" ht="12.75">
      <c r="A44" s="9">
        <v>6</v>
      </c>
      <c r="B44" s="38" t="s">
        <v>161</v>
      </c>
      <c r="C44" s="11" t="s">
        <v>63</v>
      </c>
      <c r="D44" s="11" t="s">
        <v>64</v>
      </c>
      <c r="E44" s="11" t="s">
        <v>65</v>
      </c>
      <c r="F44" s="12">
        <v>0.5416666666666666</v>
      </c>
      <c r="G44" s="13">
        <v>0.7379398148148147</v>
      </c>
      <c r="H44" s="14">
        <f t="shared" si="12"/>
        <v>0.1962731481481481</v>
      </c>
      <c r="I44" s="15">
        <v>15</v>
      </c>
      <c r="J44" s="16">
        <f t="shared" si="13"/>
        <v>75</v>
      </c>
      <c r="K44" s="17">
        <v>0.208333333333333</v>
      </c>
      <c r="L44" s="18">
        <f t="shared" si="14"/>
        <v>0</v>
      </c>
      <c r="M44" s="19">
        <f t="shared" si="15"/>
        <v>0</v>
      </c>
      <c r="N44" s="20">
        <f t="shared" si="16"/>
        <v>0</v>
      </c>
      <c r="O44" s="21">
        <f t="shared" si="17"/>
        <v>0</v>
      </c>
      <c r="P44" s="16">
        <f t="shared" si="18"/>
        <v>75</v>
      </c>
      <c r="Q44" s="22">
        <f t="shared" si="19"/>
        <v>0.1962731481481481</v>
      </c>
      <c r="R44" s="23">
        <v>6</v>
      </c>
    </row>
    <row r="45" spans="1:18" ht="12.75">
      <c r="A45" s="9">
        <v>7</v>
      </c>
      <c r="B45" s="38" t="s">
        <v>166</v>
      </c>
      <c r="C45" s="11" t="s">
        <v>78</v>
      </c>
      <c r="D45" s="11" t="s">
        <v>79</v>
      </c>
      <c r="E45" s="11" t="s">
        <v>80</v>
      </c>
      <c r="F45" s="12">
        <v>0.5416666666666666</v>
      </c>
      <c r="G45" s="13">
        <v>0.7472222222222222</v>
      </c>
      <c r="H45" s="14">
        <f>SUM(G45-F45)</f>
        <v>0.2055555555555556</v>
      </c>
      <c r="I45" s="15">
        <v>15</v>
      </c>
      <c r="J45" s="16">
        <f t="shared" si="13"/>
        <v>75</v>
      </c>
      <c r="K45" s="17">
        <v>0.208333333333333</v>
      </c>
      <c r="L45" s="18">
        <f>IF(H45&lt;=K45,0,IF(H45&gt;K45,H45-K45))</f>
        <v>0</v>
      </c>
      <c r="M45" s="19">
        <f t="shared" si="15"/>
        <v>0</v>
      </c>
      <c r="N45" s="20">
        <f t="shared" si="16"/>
        <v>0</v>
      </c>
      <c r="O45" s="21">
        <f t="shared" si="17"/>
        <v>0</v>
      </c>
      <c r="P45" s="16">
        <f>IF(O45="neklasifikováno","neklasifikováno",SUM(J45-O45))</f>
        <v>75</v>
      </c>
      <c r="Q45" s="22">
        <f>SUM(G45-F45)</f>
        <v>0.2055555555555556</v>
      </c>
      <c r="R45" s="23">
        <v>7</v>
      </c>
    </row>
    <row r="46" spans="1:18" ht="12.75">
      <c r="A46" s="9">
        <v>8</v>
      </c>
      <c r="B46" s="38" t="s">
        <v>155</v>
      </c>
      <c r="C46" s="11" t="s">
        <v>45</v>
      </c>
      <c r="D46" s="11" t="s">
        <v>46</v>
      </c>
      <c r="E46" s="11" t="s">
        <v>47</v>
      </c>
      <c r="F46" s="12">
        <v>0.5416666666666666</v>
      </c>
      <c r="G46" s="13">
        <v>0.7375115740740741</v>
      </c>
      <c r="H46" s="14">
        <f t="shared" si="12"/>
        <v>0.19584490740740745</v>
      </c>
      <c r="I46" s="15">
        <v>14</v>
      </c>
      <c r="J46" s="16">
        <f t="shared" si="13"/>
        <v>70</v>
      </c>
      <c r="K46" s="17">
        <v>0.208333333333333</v>
      </c>
      <c r="L46" s="18">
        <f t="shared" si="14"/>
        <v>0</v>
      </c>
      <c r="M46" s="19">
        <f t="shared" si="15"/>
        <v>0</v>
      </c>
      <c r="N46" s="20">
        <f t="shared" si="16"/>
        <v>0</v>
      </c>
      <c r="O46" s="21">
        <f t="shared" si="17"/>
        <v>0</v>
      </c>
      <c r="P46" s="16">
        <f t="shared" si="18"/>
        <v>70</v>
      </c>
      <c r="Q46" s="22">
        <f t="shared" si="19"/>
        <v>0.19584490740740745</v>
      </c>
      <c r="R46" s="23">
        <v>8</v>
      </c>
    </row>
    <row r="47" spans="1:18" ht="12.75">
      <c r="A47" s="9">
        <v>9</v>
      </c>
      <c r="B47" s="38" t="s">
        <v>163</v>
      </c>
      <c r="C47" s="11" t="s">
        <v>69</v>
      </c>
      <c r="D47" s="11" t="s">
        <v>70</v>
      </c>
      <c r="E47" s="11" t="s">
        <v>71</v>
      </c>
      <c r="F47" s="12">
        <v>0.5416666666666666</v>
      </c>
      <c r="G47" s="13">
        <v>0.7438657407407407</v>
      </c>
      <c r="H47" s="14">
        <f t="shared" si="12"/>
        <v>0.20219907407407411</v>
      </c>
      <c r="I47" s="15">
        <v>14</v>
      </c>
      <c r="J47" s="16">
        <f t="shared" si="13"/>
        <v>70</v>
      </c>
      <c r="K47" s="17">
        <v>0.208333333333333</v>
      </c>
      <c r="L47" s="18">
        <f t="shared" si="14"/>
        <v>0</v>
      </c>
      <c r="M47" s="19">
        <f t="shared" si="15"/>
        <v>0</v>
      </c>
      <c r="N47" s="20">
        <f t="shared" si="16"/>
        <v>0</v>
      </c>
      <c r="O47" s="21">
        <f t="shared" si="17"/>
        <v>0</v>
      </c>
      <c r="P47" s="16">
        <f t="shared" si="18"/>
        <v>70</v>
      </c>
      <c r="Q47" s="22">
        <f t="shared" si="19"/>
        <v>0.20219907407407411</v>
      </c>
      <c r="R47" s="23">
        <v>9</v>
      </c>
    </row>
    <row r="48" spans="1:18" ht="12.75">
      <c r="A48" s="9">
        <v>10</v>
      </c>
      <c r="B48" s="38" t="s">
        <v>224</v>
      </c>
      <c r="C48" s="11" t="s">
        <v>215</v>
      </c>
      <c r="D48" s="11" t="s">
        <v>216</v>
      </c>
      <c r="E48" s="11" t="s">
        <v>217</v>
      </c>
      <c r="F48" s="12">
        <v>0.5416666666666666</v>
      </c>
      <c r="G48" s="13">
        <v>0.7465509259259259</v>
      </c>
      <c r="H48" s="14">
        <f t="shared" si="12"/>
        <v>0.20488425925925924</v>
      </c>
      <c r="I48" s="15">
        <v>14</v>
      </c>
      <c r="J48" s="16">
        <f t="shared" si="13"/>
        <v>70</v>
      </c>
      <c r="K48" s="17">
        <v>0.208333333333333</v>
      </c>
      <c r="L48" s="18">
        <f t="shared" si="14"/>
        <v>0</v>
      </c>
      <c r="M48" s="19">
        <f t="shared" si="15"/>
        <v>0</v>
      </c>
      <c r="N48" s="20">
        <f t="shared" si="16"/>
        <v>0</v>
      </c>
      <c r="O48" s="21">
        <f t="shared" si="17"/>
        <v>0</v>
      </c>
      <c r="P48" s="16">
        <f t="shared" si="18"/>
        <v>70</v>
      </c>
      <c r="Q48" s="22">
        <f t="shared" si="19"/>
        <v>0.20488425925925924</v>
      </c>
      <c r="R48" s="23">
        <v>10</v>
      </c>
    </row>
    <row r="49" spans="1:18" ht="12.75">
      <c r="A49" s="9">
        <v>11</v>
      </c>
      <c r="B49" s="38" t="s">
        <v>160</v>
      </c>
      <c r="C49" s="11" t="s">
        <v>60</v>
      </c>
      <c r="D49" s="11" t="s">
        <v>61</v>
      </c>
      <c r="E49" s="11" t="s">
        <v>62</v>
      </c>
      <c r="F49" s="12">
        <v>0.5416666666666666</v>
      </c>
      <c r="G49" s="13">
        <v>0.7477430555555555</v>
      </c>
      <c r="H49" s="14">
        <f t="shared" si="12"/>
        <v>0.2060763888888889</v>
      </c>
      <c r="I49" s="15">
        <v>14</v>
      </c>
      <c r="J49" s="16">
        <f t="shared" si="13"/>
        <v>70</v>
      </c>
      <c r="K49" s="17">
        <v>0.208333333333333</v>
      </c>
      <c r="L49" s="18">
        <f t="shared" si="14"/>
        <v>0</v>
      </c>
      <c r="M49" s="19">
        <f t="shared" si="15"/>
        <v>0</v>
      </c>
      <c r="N49" s="20">
        <f t="shared" si="16"/>
        <v>0</v>
      </c>
      <c r="O49" s="21">
        <f t="shared" si="17"/>
        <v>0</v>
      </c>
      <c r="P49" s="16">
        <f t="shared" si="18"/>
        <v>70</v>
      </c>
      <c r="Q49" s="22">
        <f t="shared" si="19"/>
        <v>0.2060763888888889</v>
      </c>
      <c r="R49" s="23">
        <v>11</v>
      </c>
    </row>
    <row r="50" spans="1:18" ht="12.75">
      <c r="A50" s="9">
        <v>12</v>
      </c>
      <c r="B50" s="38" t="s">
        <v>153</v>
      </c>
      <c r="C50" s="11" t="s">
        <v>39</v>
      </c>
      <c r="D50" s="11" t="s">
        <v>40</v>
      </c>
      <c r="E50" s="11" t="s">
        <v>41</v>
      </c>
      <c r="F50" s="12">
        <v>0.5416666666666666</v>
      </c>
      <c r="G50" s="13">
        <v>0.7498611111111111</v>
      </c>
      <c r="H50" s="14">
        <f t="shared" si="12"/>
        <v>0.20819444444444446</v>
      </c>
      <c r="I50" s="15">
        <v>14</v>
      </c>
      <c r="J50" s="16">
        <f t="shared" si="13"/>
        <v>70</v>
      </c>
      <c r="K50" s="17">
        <v>0.208333333333333</v>
      </c>
      <c r="L50" s="18">
        <f t="shared" si="14"/>
        <v>0</v>
      </c>
      <c r="M50" s="19">
        <f t="shared" si="15"/>
        <v>0</v>
      </c>
      <c r="N50" s="20">
        <f t="shared" si="16"/>
        <v>0</v>
      </c>
      <c r="O50" s="21">
        <f t="shared" si="17"/>
        <v>0</v>
      </c>
      <c r="P50" s="16">
        <f t="shared" si="18"/>
        <v>70</v>
      </c>
      <c r="Q50" s="22">
        <f t="shared" si="19"/>
        <v>0.20819444444444446</v>
      </c>
      <c r="R50" s="23">
        <v>12</v>
      </c>
    </row>
    <row r="51" spans="1:18" ht="12.75">
      <c r="A51" s="9">
        <v>13</v>
      </c>
      <c r="B51" s="38" t="s">
        <v>204</v>
      </c>
      <c r="C51" s="11" t="s">
        <v>205</v>
      </c>
      <c r="D51" s="11" t="s">
        <v>206</v>
      </c>
      <c r="E51" s="11" t="s">
        <v>207</v>
      </c>
      <c r="F51" s="12">
        <v>0.5416666666666666</v>
      </c>
      <c r="G51" s="13">
        <v>0.7368865740740741</v>
      </c>
      <c r="H51" s="14">
        <f t="shared" si="12"/>
        <v>0.19521990740740747</v>
      </c>
      <c r="I51" s="15">
        <v>13</v>
      </c>
      <c r="J51" s="16">
        <f t="shared" si="13"/>
        <v>65</v>
      </c>
      <c r="K51" s="17">
        <v>0.208333333333333</v>
      </c>
      <c r="L51" s="18">
        <f t="shared" si="14"/>
        <v>0</v>
      </c>
      <c r="M51" s="19">
        <f t="shared" si="15"/>
        <v>0</v>
      </c>
      <c r="N51" s="20">
        <f t="shared" si="16"/>
        <v>0</v>
      </c>
      <c r="O51" s="21">
        <f t="shared" si="17"/>
        <v>0</v>
      </c>
      <c r="P51" s="16">
        <f t="shared" si="18"/>
        <v>65</v>
      </c>
      <c r="Q51" s="22">
        <f t="shared" si="19"/>
        <v>0.19521990740740747</v>
      </c>
      <c r="R51" s="23">
        <v>13</v>
      </c>
    </row>
    <row r="52" spans="1:18" ht="12.75">
      <c r="A52" s="9">
        <v>14</v>
      </c>
      <c r="B52" s="38" t="s">
        <v>154</v>
      </c>
      <c r="C52" s="11" t="s">
        <v>42</v>
      </c>
      <c r="D52" s="11" t="s">
        <v>43</v>
      </c>
      <c r="E52" s="11" t="s">
        <v>44</v>
      </c>
      <c r="F52" s="12">
        <v>0.5625</v>
      </c>
      <c r="G52" s="13">
        <v>0.7582060185185185</v>
      </c>
      <c r="H52" s="14">
        <f t="shared" si="12"/>
        <v>0.19570601851851854</v>
      </c>
      <c r="I52" s="15">
        <v>13</v>
      </c>
      <c r="J52" s="16">
        <f t="shared" si="13"/>
        <v>65</v>
      </c>
      <c r="K52" s="17">
        <v>0.208333333333333</v>
      </c>
      <c r="L52" s="18">
        <f t="shared" si="14"/>
        <v>0</v>
      </c>
      <c r="M52" s="19">
        <f t="shared" si="15"/>
        <v>0</v>
      </c>
      <c r="N52" s="20">
        <f t="shared" si="16"/>
        <v>0</v>
      </c>
      <c r="O52" s="21">
        <f t="shared" si="17"/>
        <v>0</v>
      </c>
      <c r="P52" s="16">
        <f t="shared" si="18"/>
        <v>65</v>
      </c>
      <c r="Q52" s="22">
        <f t="shared" si="19"/>
        <v>0.19570601851851854</v>
      </c>
      <c r="R52" s="23">
        <v>14</v>
      </c>
    </row>
    <row r="53" spans="1:18" ht="12.75">
      <c r="A53" s="9">
        <v>15</v>
      </c>
      <c r="B53" s="38" t="s">
        <v>11</v>
      </c>
      <c r="C53" s="11" t="s">
        <v>23</v>
      </c>
      <c r="D53" s="11" t="s">
        <v>24</v>
      </c>
      <c r="E53" s="11" t="s">
        <v>25</v>
      </c>
      <c r="F53" s="12">
        <v>0.5416666666666666</v>
      </c>
      <c r="G53" s="13">
        <v>0.7423148148148148</v>
      </c>
      <c r="H53" s="14">
        <f t="shared" si="12"/>
        <v>0.20064814814814813</v>
      </c>
      <c r="I53" s="15">
        <v>13</v>
      </c>
      <c r="J53" s="16">
        <f t="shared" si="13"/>
        <v>65</v>
      </c>
      <c r="K53" s="17">
        <v>0.208333333333333</v>
      </c>
      <c r="L53" s="18">
        <f t="shared" si="14"/>
        <v>0</v>
      </c>
      <c r="M53" s="19">
        <f t="shared" si="15"/>
        <v>0</v>
      </c>
      <c r="N53" s="20">
        <f t="shared" si="16"/>
        <v>0</v>
      </c>
      <c r="O53" s="21">
        <f t="shared" si="17"/>
        <v>0</v>
      </c>
      <c r="P53" s="16">
        <f t="shared" si="18"/>
        <v>65</v>
      </c>
      <c r="Q53" s="22">
        <f t="shared" si="19"/>
        <v>0.20064814814814813</v>
      </c>
      <c r="R53" s="23">
        <v>15</v>
      </c>
    </row>
    <row r="54" spans="1:18" ht="12.75">
      <c r="A54" s="9">
        <v>16</v>
      </c>
      <c r="B54" s="38" t="s">
        <v>151</v>
      </c>
      <c r="C54" s="11" t="s">
        <v>32</v>
      </c>
      <c r="D54" s="11" t="s">
        <v>33</v>
      </c>
      <c r="E54" s="11" t="s">
        <v>34</v>
      </c>
      <c r="F54" s="12">
        <v>0.5416666666666666</v>
      </c>
      <c r="G54" s="13">
        <v>0.7423148148148148</v>
      </c>
      <c r="H54" s="14">
        <f t="shared" si="12"/>
        <v>0.20064814814814813</v>
      </c>
      <c r="I54" s="15">
        <v>13</v>
      </c>
      <c r="J54" s="16">
        <f t="shared" si="13"/>
        <v>65</v>
      </c>
      <c r="K54" s="17">
        <v>0.208333333333333</v>
      </c>
      <c r="L54" s="18">
        <f t="shared" si="14"/>
        <v>0</v>
      </c>
      <c r="M54" s="19">
        <f t="shared" si="15"/>
        <v>0</v>
      </c>
      <c r="N54" s="20">
        <f t="shared" si="16"/>
        <v>0</v>
      </c>
      <c r="O54" s="21">
        <f t="shared" si="17"/>
        <v>0</v>
      </c>
      <c r="P54" s="16">
        <f t="shared" si="18"/>
        <v>65</v>
      </c>
      <c r="Q54" s="22">
        <f t="shared" si="19"/>
        <v>0.20064814814814813</v>
      </c>
      <c r="R54" s="23">
        <v>16</v>
      </c>
    </row>
    <row r="55" spans="1:18" ht="12.75">
      <c r="A55" s="9">
        <v>17</v>
      </c>
      <c r="B55" s="38" t="s">
        <v>189</v>
      </c>
      <c r="C55" s="11" t="s">
        <v>190</v>
      </c>
      <c r="D55" s="11" t="s">
        <v>191</v>
      </c>
      <c r="E55" s="11" t="s">
        <v>192</v>
      </c>
      <c r="F55" s="12">
        <v>0.5416666666666666</v>
      </c>
      <c r="G55" s="13">
        <v>0.7441782407407408</v>
      </c>
      <c r="H55" s="14">
        <f t="shared" si="12"/>
        <v>0.20251157407407416</v>
      </c>
      <c r="I55" s="15">
        <v>13</v>
      </c>
      <c r="J55" s="16">
        <f t="shared" si="13"/>
        <v>65</v>
      </c>
      <c r="K55" s="17">
        <v>0.208333333333333</v>
      </c>
      <c r="L55" s="18">
        <f t="shared" si="14"/>
        <v>0</v>
      </c>
      <c r="M55" s="19">
        <f t="shared" si="15"/>
        <v>0</v>
      </c>
      <c r="N55" s="20">
        <f t="shared" si="16"/>
        <v>0</v>
      </c>
      <c r="O55" s="21">
        <f t="shared" si="17"/>
        <v>0</v>
      </c>
      <c r="P55" s="16">
        <f t="shared" si="18"/>
        <v>65</v>
      </c>
      <c r="Q55" s="22">
        <f t="shared" si="19"/>
        <v>0.20251157407407416</v>
      </c>
      <c r="R55" s="23">
        <v>17</v>
      </c>
    </row>
    <row r="56" spans="1:18" ht="12.75">
      <c r="A56" s="9">
        <v>18</v>
      </c>
      <c r="B56" s="38" t="s">
        <v>156</v>
      </c>
      <c r="C56" s="11" t="s">
        <v>48</v>
      </c>
      <c r="D56" s="11" t="s">
        <v>49</v>
      </c>
      <c r="E56" s="11" t="s">
        <v>50</v>
      </c>
      <c r="F56" s="12">
        <v>0.5416666666666666</v>
      </c>
      <c r="G56" s="13">
        <v>0.7466087962962963</v>
      </c>
      <c r="H56" s="14">
        <f t="shared" si="12"/>
        <v>0.20494212962962965</v>
      </c>
      <c r="I56" s="15">
        <v>13</v>
      </c>
      <c r="J56" s="16">
        <f t="shared" si="13"/>
        <v>65</v>
      </c>
      <c r="K56" s="17">
        <v>0.208333333333333</v>
      </c>
      <c r="L56" s="18">
        <f t="shared" si="14"/>
        <v>0</v>
      </c>
      <c r="M56" s="19">
        <f t="shared" si="15"/>
        <v>0</v>
      </c>
      <c r="N56" s="20">
        <f t="shared" si="16"/>
        <v>0</v>
      </c>
      <c r="O56" s="21">
        <f t="shared" si="17"/>
        <v>0</v>
      </c>
      <c r="P56" s="16">
        <f t="shared" si="18"/>
        <v>65</v>
      </c>
      <c r="Q56" s="22">
        <f t="shared" si="19"/>
        <v>0.20494212962962965</v>
      </c>
      <c r="R56" s="23">
        <v>18</v>
      </c>
    </row>
    <row r="57" spans="1:18" ht="12.75">
      <c r="A57" s="9">
        <v>19</v>
      </c>
      <c r="B57" s="38" t="s">
        <v>150</v>
      </c>
      <c r="C57" s="11" t="s">
        <v>29</v>
      </c>
      <c r="D57" s="11" t="s">
        <v>30</v>
      </c>
      <c r="E57" s="11" t="s">
        <v>31</v>
      </c>
      <c r="F57" s="12">
        <v>0.5416666666666666</v>
      </c>
      <c r="G57" s="13">
        <v>0.7347569444444444</v>
      </c>
      <c r="H57" s="14">
        <f t="shared" si="12"/>
        <v>0.19309027777777776</v>
      </c>
      <c r="I57" s="15">
        <v>11</v>
      </c>
      <c r="J57" s="16">
        <f t="shared" si="13"/>
        <v>55</v>
      </c>
      <c r="K57" s="17">
        <v>0.208333333333333</v>
      </c>
      <c r="L57" s="18">
        <f t="shared" si="14"/>
        <v>0</v>
      </c>
      <c r="M57" s="19">
        <f t="shared" si="15"/>
        <v>0</v>
      </c>
      <c r="N57" s="20">
        <f t="shared" si="16"/>
        <v>0</v>
      </c>
      <c r="O57" s="21">
        <f t="shared" si="17"/>
        <v>0</v>
      </c>
      <c r="P57" s="16">
        <f t="shared" si="18"/>
        <v>55</v>
      </c>
      <c r="Q57" s="22">
        <f t="shared" si="19"/>
        <v>0.19309027777777776</v>
      </c>
      <c r="R57" s="23">
        <v>19</v>
      </c>
    </row>
    <row r="58" spans="1:18" ht="12.75">
      <c r="A58" s="9">
        <v>20</v>
      </c>
      <c r="B58" s="38" t="s">
        <v>158</v>
      </c>
      <c r="C58" s="11" t="s">
        <v>54</v>
      </c>
      <c r="D58" s="11" t="s">
        <v>55</v>
      </c>
      <c r="E58" s="11" t="s">
        <v>56</v>
      </c>
      <c r="F58" s="12">
        <v>0.5416666666666666</v>
      </c>
      <c r="G58" s="13">
        <v>0.7474305555555555</v>
      </c>
      <c r="H58" s="14">
        <f t="shared" si="12"/>
        <v>0.20576388888888886</v>
      </c>
      <c r="I58" s="15">
        <v>11</v>
      </c>
      <c r="J58" s="16">
        <f t="shared" si="13"/>
        <v>55</v>
      </c>
      <c r="K58" s="17">
        <v>0.208333333333333</v>
      </c>
      <c r="L58" s="18">
        <f t="shared" si="14"/>
        <v>0</v>
      </c>
      <c r="M58" s="19">
        <f t="shared" si="15"/>
        <v>0</v>
      </c>
      <c r="N58" s="20">
        <f t="shared" si="16"/>
        <v>0</v>
      </c>
      <c r="O58" s="21">
        <f t="shared" si="17"/>
        <v>0</v>
      </c>
      <c r="P58" s="16">
        <f t="shared" si="18"/>
        <v>55</v>
      </c>
      <c r="Q58" s="22">
        <f t="shared" si="19"/>
        <v>0.20576388888888886</v>
      </c>
      <c r="R58" s="23">
        <v>20</v>
      </c>
    </row>
    <row r="59" spans="1:18" ht="12.75">
      <c r="A59" s="9">
        <v>21</v>
      </c>
      <c r="B59" s="38" t="s">
        <v>193</v>
      </c>
      <c r="C59" s="11" t="s">
        <v>194</v>
      </c>
      <c r="D59" s="11" t="s">
        <v>195</v>
      </c>
      <c r="E59" s="11" t="s">
        <v>196</v>
      </c>
      <c r="F59" s="12">
        <v>0.5416666666666666</v>
      </c>
      <c r="G59" s="13">
        <v>0.7518518518518519</v>
      </c>
      <c r="H59" s="14">
        <f t="shared" si="12"/>
        <v>0.21018518518518525</v>
      </c>
      <c r="I59" s="15">
        <v>11</v>
      </c>
      <c r="J59" s="16">
        <f t="shared" si="13"/>
        <v>55</v>
      </c>
      <c r="K59" s="17">
        <v>0.208333333333333</v>
      </c>
      <c r="L59" s="18">
        <f t="shared" si="14"/>
        <v>0.001851851851852243</v>
      </c>
      <c r="M59" s="19">
        <f t="shared" si="15"/>
        <v>0.0020833333333333333</v>
      </c>
      <c r="N59" s="20">
        <f t="shared" si="16"/>
        <v>3</v>
      </c>
      <c r="O59" s="21">
        <f t="shared" si="17"/>
        <v>3</v>
      </c>
      <c r="P59" s="16">
        <f t="shared" si="18"/>
        <v>52</v>
      </c>
      <c r="Q59" s="22">
        <f t="shared" si="19"/>
        <v>0.21018518518518525</v>
      </c>
      <c r="R59" s="23">
        <v>21</v>
      </c>
    </row>
    <row r="60" spans="1:18" ht="12.75">
      <c r="A60" s="9">
        <v>22</v>
      </c>
      <c r="B60" s="38" t="s">
        <v>157</v>
      </c>
      <c r="C60" s="11" t="s">
        <v>51</v>
      </c>
      <c r="D60" s="11" t="s">
        <v>52</v>
      </c>
      <c r="E60" s="11" t="s">
        <v>53</v>
      </c>
      <c r="F60" s="12">
        <v>0.5416666666666666</v>
      </c>
      <c r="G60" s="13">
        <v>0.7371180555555555</v>
      </c>
      <c r="H60" s="14">
        <f t="shared" si="12"/>
        <v>0.1954513888888889</v>
      </c>
      <c r="I60" s="15">
        <v>10</v>
      </c>
      <c r="J60" s="16">
        <f t="shared" si="13"/>
        <v>50</v>
      </c>
      <c r="K60" s="17">
        <v>0.208333333333333</v>
      </c>
      <c r="L60" s="18">
        <f t="shared" si="14"/>
        <v>0</v>
      </c>
      <c r="M60" s="19">
        <f t="shared" si="15"/>
        <v>0</v>
      </c>
      <c r="N60" s="20">
        <f t="shared" si="16"/>
        <v>0</v>
      </c>
      <c r="O60" s="21">
        <f t="shared" si="17"/>
        <v>0</v>
      </c>
      <c r="P60" s="16">
        <f t="shared" si="18"/>
        <v>50</v>
      </c>
      <c r="Q60" s="22">
        <f t="shared" si="19"/>
        <v>0.1954513888888889</v>
      </c>
      <c r="R60" s="23">
        <v>22</v>
      </c>
    </row>
    <row r="61" spans="1:18" ht="12.75">
      <c r="A61" s="9">
        <v>23</v>
      </c>
      <c r="B61" s="38" t="s">
        <v>159</v>
      </c>
      <c r="C61" s="11" t="s">
        <v>57</v>
      </c>
      <c r="D61" s="11" t="s">
        <v>58</v>
      </c>
      <c r="E61" s="11" t="s">
        <v>59</v>
      </c>
      <c r="F61" s="12">
        <v>0.5416666666666666</v>
      </c>
      <c r="G61" s="13">
        <v>0.7409953703703703</v>
      </c>
      <c r="H61" s="14">
        <f t="shared" si="12"/>
        <v>0.1993287037037037</v>
      </c>
      <c r="I61" s="15">
        <v>10</v>
      </c>
      <c r="J61" s="16">
        <f t="shared" si="13"/>
        <v>50</v>
      </c>
      <c r="K61" s="17">
        <v>0.208333333333333</v>
      </c>
      <c r="L61" s="18">
        <f t="shared" si="14"/>
        <v>0</v>
      </c>
      <c r="M61" s="19">
        <f t="shared" si="15"/>
        <v>0</v>
      </c>
      <c r="N61" s="20">
        <f t="shared" si="16"/>
        <v>0</v>
      </c>
      <c r="O61" s="21">
        <f t="shared" si="17"/>
        <v>0</v>
      </c>
      <c r="P61" s="16">
        <f t="shared" si="18"/>
        <v>50</v>
      </c>
      <c r="Q61" s="22">
        <f t="shared" si="19"/>
        <v>0.1993287037037037</v>
      </c>
      <c r="R61" s="23">
        <v>23</v>
      </c>
    </row>
    <row r="62" spans="1:18" ht="12.75">
      <c r="A62" s="9">
        <v>24</v>
      </c>
      <c r="B62" s="38" t="s">
        <v>229</v>
      </c>
      <c r="C62" s="11" t="s">
        <v>235</v>
      </c>
      <c r="D62" s="11" t="s">
        <v>236</v>
      </c>
      <c r="E62" s="11" t="s">
        <v>237</v>
      </c>
      <c r="F62" s="12">
        <v>0.5416666666666666</v>
      </c>
      <c r="G62" s="13">
        <v>0.7484027777777778</v>
      </c>
      <c r="H62" s="14">
        <f t="shared" si="12"/>
        <v>0.20673611111111112</v>
      </c>
      <c r="I62" s="15">
        <v>10</v>
      </c>
      <c r="J62" s="16">
        <f t="shared" si="13"/>
        <v>50</v>
      </c>
      <c r="K62" s="17">
        <v>0.208333333333333</v>
      </c>
      <c r="L62" s="18">
        <f t="shared" si="14"/>
        <v>0</v>
      </c>
      <c r="M62" s="19">
        <f t="shared" si="15"/>
        <v>0</v>
      </c>
      <c r="N62" s="20">
        <f t="shared" si="16"/>
        <v>0</v>
      </c>
      <c r="O62" s="21">
        <f t="shared" si="17"/>
        <v>0</v>
      </c>
      <c r="P62" s="16">
        <f t="shared" si="18"/>
        <v>50</v>
      </c>
      <c r="Q62" s="22">
        <f t="shared" si="19"/>
        <v>0.20673611111111112</v>
      </c>
      <c r="R62" s="23">
        <v>24</v>
      </c>
    </row>
    <row r="63" spans="1:18" ht="12.75">
      <c r="A63" s="9">
        <v>25</v>
      </c>
      <c r="B63" s="38" t="s">
        <v>149</v>
      </c>
      <c r="C63" s="11" t="s">
        <v>26</v>
      </c>
      <c r="D63" s="11" t="s">
        <v>27</v>
      </c>
      <c r="E63" s="11" t="s">
        <v>28</v>
      </c>
      <c r="F63" s="12">
        <v>0.5416666666666666</v>
      </c>
      <c r="G63" s="13">
        <v>0.7298611111111111</v>
      </c>
      <c r="H63" s="14">
        <f t="shared" si="12"/>
        <v>0.18819444444444444</v>
      </c>
      <c r="I63" s="15">
        <v>9</v>
      </c>
      <c r="J63" s="16">
        <f t="shared" si="13"/>
        <v>45</v>
      </c>
      <c r="K63" s="17">
        <v>0.208333333333333</v>
      </c>
      <c r="L63" s="18">
        <f t="shared" si="14"/>
        <v>0</v>
      </c>
      <c r="M63" s="19">
        <f t="shared" si="15"/>
        <v>0</v>
      </c>
      <c r="N63" s="20">
        <f t="shared" si="16"/>
        <v>0</v>
      </c>
      <c r="O63" s="21">
        <f t="shared" si="17"/>
        <v>0</v>
      </c>
      <c r="P63" s="16">
        <f t="shared" si="18"/>
        <v>45</v>
      </c>
      <c r="Q63" s="22">
        <f t="shared" si="19"/>
        <v>0.18819444444444444</v>
      </c>
      <c r="R63" s="23">
        <v>25</v>
      </c>
    </row>
    <row r="64" spans="1:18" ht="12.75">
      <c r="A64" s="9">
        <v>26</v>
      </c>
      <c r="B64" s="38" t="s">
        <v>230</v>
      </c>
      <c r="C64" s="11" t="s">
        <v>238</v>
      </c>
      <c r="D64" s="11" t="s">
        <v>239</v>
      </c>
      <c r="E64" s="11" t="s">
        <v>240</v>
      </c>
      <c r="F64" s="12">
        <v>0.5416666666666666</v>
      </c>
      <c r="G64" s="13">
        <v>0.7428125</v>
      </c>
      <c r="H64" s="14">
        <f t="shared" si="12"/>
        <v>0.20114583333333336</v>
      </c>
      <c r="I64" s="15">
        <v>9</v>
      </c>
      <c r="J64" s="16">
        <f t="shared" si="13"/>
        <v>45</v>
      </c>
      <c r="K64" s="17">
        <v>0.208333333333333</v>
      </c>
      <c r="L64" s="18">
        <f t="shared" si="14"/>
        <v>0</v>
      </c>
      <c r="M64" s="19">
        <f t="shared" si="15"/>
        <v>0</v>
      </c>
      <c r="N64" s="20">
        <f t="shared" si="16"/>
        <v>0</v>
      </c>
      <c r="O64" s="21">
        <f t="shared" si="17"/>
        <v>0</v>
      </c>
      <c r="P64" s="16">
        <f t="shared" si="18"/>
        <v>45</v>
      </c>
      <c r="Q64" s="22">
        <f t="shared" si="19"/>
        <v>0.20114583333333336</v>
      </c>
      <c r="R64" s="23">
        <v>26</v>
      </c>
    </row>
    <row r="65" spans="1:18" ht="12.75">
      <c r="A65" s="9">
        <v>27</v>
      </c>
      <c r="B65" s="38" t="s">
        <v>164</v>
      </c>
      <c r="C65" s="11" t="s">
        <v>72</v>
      </c>
      <c r="D65" s="11" t="s">
        <v>73</v>
      </c>
      <c r="E65" s="11" t="s">
        <v>74</v>
      </c>
      <c r="F65" s="12">
        <v>0.5416666666666666</v>
      </c>
      <c r="G65" s="13">
        <v>0.7444791666666667</v>
      </c>
      <c r="H65" s="14">
        <f t="shared" si="12"/>
        <v>0.20281250000000006</v>
      </c>
      <c r="I65" s="15">
        <v>9</v>
      </c>
      <c r="J65" s="16">
        <f t="shared" si="13"/>
        <v>45</v>
      </c>
      <c r="K65" s="17">
        <v>0.208333333333333</v>
      </c>
      <c r="L65" s="18">
        <f t="shared" si="14"/>
        <v>0</v>
      </c>
      <c r="M65" s="19">
        <f t="shared" si="15"/>
        <v>0</v>
      </c>
      <c r="N65" s="20">
        <f t="shared" si="16"/>
        <v>0</v>
      </c>
      <c r="O65" s="21">
        <f t="shared" si="17"/>
        <v>0</v>
      </c>
      <c r="P65" s="16">
        <f t="shared" si="18"/>
        <v>45</v>
      </c>
      <c r="Q65" s="22">
        <f t="shared" si="19"/>
        <v>0.20281250000000006</v>
      </c>
      <c r="R65" s="23">
        <v>27</v>
      </c>
    </row>
    <row r="66" spans="1:18" ht="13.5" thickBot="1">
      <c r="A66" s="9">
        <v>28</v>
      </c>
      <c r="B66" s="39" t="s">
        <v>152</v>
      </c>
      <c r="C66" s="25" t="s">
        <v>36</v>
      </c>
      <c r="D66" s="25" t="s">
        <v>37</v>
      </c>
      <c r="E66" s="25" t="s">
        <v>38</v>
      </c>
      <c r="F66" s="26">
        <v>0.5416666666666666</v>
      </c>
      <c r="G66" s="27">
        <v>0.7365393518518518</v>
      </c>
      <c r="H66" s="28">
        <f t="shared" si="12"/>
        <v>0.1948726851851852</v>
      </c>
      <c r="I66" s="29">
        <v>7</v>
      </c>
      <c r="J66" s="30">
        <f t="shared" si="13"/>
        <v>35</v>
      </c>
      <c r="K66" s="31">
        <v>0.208333333333333</v>
      </c>
      <c r="L66" s="32">
        <f t="shared" si="14"/>
        <v>0</v>
      </c>
      <c r="M66" s="33">
        <f t="shared" si="15"/>
        <v>0</v>
      </c>
      <c r="N66" s="34">
        <f t="shared" si="16"/>
        <v>0</v>
      </c>
      <c r="O66" s="35">
        <f t="shared" si="17"/>
        <v>0</v>
      </c>
      <c r="P66" s="30">
        <f t="shared" si="18"/>
        <v>35</v>
      </c>
      <c r="Q66" s="36">
        <f t="shared" si="19"/>
        <v>0.1948726851851852</v>
      </c>
      <c r="R66" s="23">
        <v>28</v>
      </c>
    </row>
    <row r="67" ht="13.5" thickBot="1"/>
    <row r="68" spans="1:18" ht="39" customHeight="1" thickBot="1">
      <c r="A68" s="7" t="s">
        <v>0</v>
      </c>
      <c r="B68" s="3" t="s">
        <v>10</v>
      </c>
      <c r="C68" s="46" t="s">
        <v>276</v>
      </c>
      <c r="D68" s="47"/>
      <c r="E68" s="48"/>
      <c r="F68" s="3" t="s">
        <v>1</v>
      </c>
      <c r="G68" s="3" t="s">
        <v>2</v>
      </c>
      <c r="H68" s="3" t="s">
        <v>3</v>
      </c>
      <c r="I68" s="3" t="s">
        <v>4</v>
      </c>
      <c r="J68" s="4" t="s">
        <v>5</v>
      </c>
      <c r="K68" s="3" t="s">
        <v>8</v>
      </c>
      <c r="L68" s="3" t="s">
        <v>6</v>
      </c>
      <c r="M68" s="3" t="s">
        <v>14</v>
      </c>
      <c r="N68" s="3" t="s">
        <v>9</v>
      </c>
      <c r="O68" s="4" t="s">
        <v>15</v>
      </c>
      <c r="P68" s="4" t="s">
        <v>7</v>
      </c>
      <c r="Q68" s="4" t="s">
        <v>3</v>
      </c>
      <c r="R68" s="8" t="s">
        <v>16</v>
      </c>
    </row>
    <row r="69" spans="1:18" ht="12.75">
      <c r="A69" s="9">
        <v>1</v>
      </c>
      <c r="B69" s="38" t="s">
        <v>231</v>
      </c>
      <c r="C69" s="10" t="s">
        <v>232</v>
      </c>
      <c r="D69" s="10" t="s">
        <v>233</v>
      </c>
      <c r="E69" s="10" t="s">
        <v>234</v>
      </c>
      <c r="F69" s="12">
        <v>0.5416666666666666</v>
      </c>
      <c r="G69" s="13">
        <v>0.7368518518518519</v>
      </c>
      <c r="H69" s="14">
        <f>SUM(G69-F69)</f>
        <v>0.19518518518518524</v>
      </c>
      <c r="I69" s="15">
        <v>14</v>
      </c>
      <c r="J69" s="16">
        <f>SUM(I69*5)</f>
        <v>70</v>
      </c>
      <c r="K69" s="17">
        <v>0.208333333333333</v>
      </c>
      <c r="L69" s="18">
        <f>IF(H69&lt;=K69,0,IF(H69&gt;K69,H69-K69))</f>
        <v>0</v>
      </c>
      <c r="M69" s="19">
        <f>CEILING(L69,1/1440)</f>
        <v>0</v>
      </c>
      <c r="N69" s="20">
        <f>MINUTE(M69)+60*HOUR(M69)</f>
        <v>0</v>
      </c>
      <c r="O69" s="21">
        <f>IF(N69&lt;=0,0,IF(N69&lt;10,N69,IF(N69&lt;61,10+2*(N69-10),IF(N69&gt;=61,"neklasifikováno"))))</f>
        <v>0</v>
      </c>
      <c r="P69" s="16">
        <f>IF(O69="neklasifikováno","neklasifikováno",SUM(J69-O69))</f>
        <v>70</v>
      </c>
      <c r="Q69" s="22">
        <f>SUM(G69-F69)</f>
        <v>0.19518518518518524</v>
      </c>
      <c r="R69" s="23">
        <v>1</v>
      </c>
    </row>
    <row r="70" spans="1:18" ht="12.75">
      <c r="A70" s="9">
        <v>2</v>
      </c>
      <c r="B70" s="38" t="s">
        <v>13</v>
      </c>
      <c r="C70" s="11" t="s">
        <v>17</v>
      </c>
      <c r="D70" s="11" t="s">
        <v>18</v>
      </c>
      <c r="E70" s="11" t="s">
        <v>19</v>
      </c>
      <c r="F70" s="12">
        <v>0.5416666666666666</v>
      </c>
      <c r="G70" s="13">
        <v>0.7410995370370371</v>
      </c>
      <c r="H70" s="14">
        <f>SUM(G70-F70)</f>
        <v>0.1994328703703705</v>
      </c>
      <c r="I70" s="15">
        <v>13</v>
      </c>
      <c r="J70" s="16">
        <f>SUM(I70*5)</f>
        <v>65</v>
      </c>
      <c r="K70" s="17">
        <v>0.208333333333333</v>
      </c>
      <c r="L70" s="18">
        <f>IF(H70&lt;=K70,0,IF(H70&gt;K70,H70-K70))</f>
        <v>0</v>
      </c>
      <c r="M70" s="19">
        <f>CEILING(L70,1/1440)</f>
        <v>0</v>
      </c>
      <c r="N70" s="20">
        <f>MINUTE(M70)+60*HOUR(M70)</f>
        <v>0</v>
      </c>
      <c r="O70" s="21">
        <f>IF(N70&lt;=0,0,IF(N70&lt;10,N70,IF(N70&lt;61,10+2*(N70-10),IF(N70&gt;=61,"neklasifikováno"))))</f>
        <v>0</v>
      </c>
      <c r="P70" s="16">
        <f>IF(O70="neklasifikováno","neklasifikováno",SUM(J70-O70))</f>
        <v>65</v>
      </c>
      <c r="Q70" s="22">
        <f>SUM(G70-F70)</f>
        <v>0.1994328703703705</v>
      </c>
      <c r="R70" s="23">
        <v>2</v>
      </c>
    </row>
    <row r="71" spans="1:18" ht="13.5" thickBot="1">
      <c r="A71" s="24">
        <v>3</v>
      </c>
      <c r="B71" s="39" t="s">
        <v>148</v>
      </c>
      <c r="C71" s="25" t="s">
        <v>20</v>
      </c>
      <c r="D71" s="25" t="s">
        <v>21</v>
      </c>
      <c r="E71" s="25" t="s">
        <v>22</v>
      </c>
      <c r="F71" s="26">
        <v>0.5416666666666666</v>
      </c>
      <c r="G71" s="27">
        <v>0.7443287037037036</v>
      </c>
      <c r="H71" s="28">
        <f>SUM(G71-F71)</f>
        <v>0.202662037037037</v>
      </c>
      <c r="I71" s="29">
        <v>11</v>
      </c>
      <c r="J71" s="30">
        <f>SUM(I71*5)</f>
        <v>55</v>
      </c>
      <c r="K71" s="31">
        <v>0.208333333333333</v>
      </c>
      <c r="L71" s="32">
        <f>IF(H71&lt;=K71,0,IF(H71&gt;K71,H71-K71))</f>
        <v>0</v>
      </c>
      <c r="M71" s="33">
        <f>CEILING(L71,1/1440)</f>
        <v>0</v>
      </c>
      <c r="N71" s="34">
        <f>MINUTE(M71)+60*HOUR(M71)</f>
        <v>0</v>
      </c>
      <c r="O71" s="35">
        <f>IF(N71&lt;=0,0,IF(N71&lt;10,N71,IF(N71&lt;61,10+2*(N71-10),IF(N71&gt;=61,"neklasifikováno"))))</f>
        <v>0</v>
      </c>
      <c r="P71" s="30">
        <f>IF(O71="neklasifikováno","neklasifikováno",SUM(J71-O71))</f>
        <v>55</v>
      </c>
      <c r="Q71" s="36">
        <f>SUM(G71-F71)</f>
        <v>0.202662037037037</v>
      </c>
      <c r="R71" s="37">
        <v>3</v>
      </c>
    </row>
  </sheetData>
  <mergeCells count="3">
    <mergeCell ref="C2:E2"/>
    <mergeCell ref="C38:E38"/>
    <mergeCell ref="C68:E6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</dc:creator>
  <cp:keywords/>
  <dc:description/>
  <cp:lastModifiedBy>sisa</cp:lastModifiedBy>
  <dcterms:created xsi:type="dcterms:W3CDTF">2008-10-22T07:50:20Z</dcterms:created>
  <dcterms:modified xsi:type="dcterms:W3CDTF">2010-11-02T20:59:36Z</dcterms:modified>
  <cp:category/>
  <cp:version/>
  <cp:contentType/>
  <cp:contentStatus/>
</cp:coreProperties>
</file>